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<sst xmlns="http://schemas.openxmlformats.org/spreadsheetml/2006/main" count="191" uniqueCount="93">
  <si>
    <t>OGÓŁEM</t>
  </si>
  <si>
    <t>środki JST</t>
  </si>
  <si>
    <t>inne środki</t>
  </si>
  <si>
    <t>Lp.</t>
  </si>
  <si>
    <t>Dział</t>
  </si>
  <si>
    <t>Rozdz.</t>
  </si>
  <si>
    <t>§</t>
  </si>
  <si>
    <t>realizacji</t>
  </si>
  <si>
    <t>2009 r.</t>
  </si>
  <si>
    <t>2010 r.</t>
  </si>
  <si>
    <t xml:space="preserve">Źródła finansowania </t>
  </si>
  <si>
    <t>Rady Miejskiej w Międzyzdrojach</t>
  </si>
  <si>
    <t>605O</t>
  </si>
  <si>
    <t>2007-</t>
  </si>
  <si>
    <t>2008-</t>
  </si>
  <si>
    <t>2006-</t>
  </si>
  <si>
    <t>w złotych</t>
  </si>
  <si>
    <t>2011 r.</t>
  </si>
  <si>
    <t>po roku 2011</t>
  </si>
  <si>
    <t xml:space="preserve">do uchwały nr </t>
  </si>
  <si>
    <t xml:space="preserve">z dnia  </t>
  </si>
  <si>
    <t>Nazwa programu</t>
  </si>
  <si>
    <t>Nazwa projektu</t>
  </si>
  <si>
    <t>Lata</t>
  </si>
  <si>
    <t>projektu</t>
  </si>
  <si>
    <t>Wartość</t>
  </si>
  <si>
    <t>całkowita</t>
  </si>
  <si>
    <t>projektu (w zł)</t>
  </si>
  <si>
    <t xml:space="preserve">koszty </t>
  </si>
  <si>
    <t>kwalifikowane</t>
  </si>
  <si>
    <t xml:space="preserve">w ramach </t>
  </si>
  <si>
    <t xml:space="preserve">  Planowane platności  w latach w ramach projektu</t>
  </si>
  <si>
    <t>środki UE</t>
  </si>
  <si>
    <t xml:space="preserve">Modernizacja </t>
  </si>
  <si>
    <t>infrastruktury</t>
  </si>
  <si>
    <t>turystycznej w</t>
  </si>
  <si>
    <t>Międzyzdrojach</t>
  </si>
  <si>
    <t xml:space="preserve">     RPO</t>
  </si>
  <si>
    <t xml:space="preserve"> </t>
  </si>
  <si>
    <t xml:space="preserve">Uzbrojenie </t>
  </si>
  <si>
    <t xml:space="preserve">tereów </t>
  </si>
  <si>
    <t xml:space="preserve">inwestycyjnych </t>
  </si>
  <si>
    <t xml:space="preserve">w </t>
  </si>
  <si>
    <t xml:space="preserve">infrastruktury </t>
  </si>
  <si>
    <t>kulturalnej</t>
  </si>
  <si>
    <t xml:space="preserve">Rozwój </t>
  </si>
  <si>
    <t xml:space="preserve">i odtworzenie </t>
  </si>
  <si>
    <t>Lokalna</t>
  </si>
  <si>
    <t>infrastruktura</t>
  </si>
  <si>
    <t>drogowa</t>
  </si>
  <si>
    <t>wschód,zachód</t>
  </si>
  <si>
    <t>komunalna,parking</t>
  </si>
  <si>
    <t>Promenada, Balbinka,Plac zabaw</t>
  </si>
  <si>
    <t xml:space="preserve">inerastruktura </t>
  </si>
  <si>
    <t>Kolejowa,Norwida</t>
  </si>
  <si>
    <t>Interreg IVA</t>
  </si>
  <si>
    <t>wapólny polsko-</t>
  </si>
  <si>
    <t xml:space="preserve">niemiecki projekt </t>
  </si>
  <si>
    <t xml:space="preserve">w zakresie </t>
  </si>
  <si>
    <t xml:space="preserve">edukacji </t>
  </si>
  <si>
    <t>ekologicznej</t>
  </si>
  <si>
    <t xml:space="preserve">budowa dróg </t>
  </si>
  <si>
    <t>zejść na plażę</t>
  </si>
  <si>
    <t xml:space="preserve">oraz kładki </t>
  </si>
  <si>
    <t>spacerowej na</t>
  </si>
  <si>
    <t>koronie wydmy</t>
  </si>
  <si>
    <t>Morze Bałtyckie</t>
  </si>
  <si>
    <t>łączące wyspy</t>
  </si>
  <si>
    <t xml:space="preserve">kraje kultury i </t>
  </si>
  <si>
    <t>regiony</t>
  </si>
  <si>
    <t>przyrodnicze</t>
  </si>
  <si>
    <t>wspólny polsko-</t>
  </si>
  <si>
    <t xml:space="preserve">niemiecki projekt w </t>
  </si>
  <si>
    <t>zakresie edukacji</t>
  </si>
  <si>
    <t>ekologicznej -</t>
  </si>
  <si>
    <t>modernizacja parku</t>
  </si>
  <si>
    <t>zdrojowego wraz z</t>
  </si>
  <si>
    <t xml:space="preserve">placem zabaw </t>
  </si>
  <si>
    <t>park</t>
  </si>
  <si>
    <t xml:space="preserve">Budowa </t>
  </si>
  <si>
    <t>Portu Jachtowego</t>
  </si>
  <si>
    <t>w Wapnicy</t>
  </si>
  <si>
    <t>Załącznik nr 5</t>
  </si>
  <si>
    <t xml:space="preserve">Limity wydatków Gminy Międzyzdroje na na projekty planowane do realizacji w ramach poszczególnych </t>
  </si>
  <si>
    <t>balbinka</t>
  </si>
  <si>
    <t>Plac zabaw</t>
  </si>
  <si>
    <t>programów operacyjnych w latach 2009 - 2011</t>
  </si>
  <si>
    <t>w odniesieniu do</t>
  </si>
  <si>
    <t>kosztów kwalifikowanych</t>
  </si>
  <si>
    <t>rowerowych,</t>
  </si>
  <si>
    <t>2009-</t>
  </si>
  <si>
    <t>ścieżka,kładka,3 zejścia na plażę</t>
  </si>
  <si>
    <t>Ogółem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</si>
</sst>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"/>
      <family val="0"/>
    </font>
    <font>
      <sz val="8"/>
      <name val="Arial CE"/>
      <family val="2"/>
    </font>
    <font>
      <sz val="8"/>
      <name val="Arial"/>
      <family val="0"/>
    </font>
    <font>
      <sz val="12"/>
      <name val="Arial"/>
      <family val="0"/>
    </font>
    <font>
      <sz val="11"/>
      <name val="Arial CE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2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2" fillId="0" borderId="6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1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4" fontId="1" fillId="0" borderId="2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4" fontId="2" fillId="0" borderId="0" xfId="0" applyNumberFormat="1" applyFont="1" applyAlignment="1">
      <alignment/>
    </xf>
    <xf numFmtId="4" fontId="2" fillId="0" borderId="7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4" fontId="1" fillId="0" borderId="1" xfId="0" applyNumberFormat="1" applyFont="1" applyBorder="1" applyAlignment="1">
      <alignment horizontal="center"/>
    </xf>
    <xf numFmtId="4" fontId="1" fillId="0" borderId="3" xfId="0" applyNumberFormat="1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4" fontId="2" fillId="0" borderId="2" xfId="0" applyNumberFormat="1" applyFont="1" applyBorder="1" applyAlignment="1">
      <alignment/>
    </xf>
    <xf numFmtId="0" fontId="2" fillId="0" borderId="2" xfId="0" applyFont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6" xfId="0" applyFont="1" applyBorder="1" applyAlignment="1">
      <alignment horizontal="left"/>
    </xf>
    <xf numFmtId="4" fontId="2" fillId="0" borderId="2" xfId="0" applyNumberFormat="1" applyFont="1" applyFill="1" applyBorder="1" applyAlignment="1">
      <alignment horizontal="left" vertical="center"/>
    </xf>
    <xf numFmtId="4" fontId="2" fillId="0" borderId="2" xfId="0" applyNumberFormat="1" applyFont="1" applyFill="1" applyBorder="1" applyAlignment="1">
      <alignment/>
    </xf>
    <xf numFmtId="4" fontId="2" fillId="0" borderId="5" xfId="0" applyNumberFormat="1" applyFont="1" applyFill="1" applyBorder="1" applyAlignment="1">
      <alignment horizontal="left" vertical="center"/>
    </xf>
    <xf numFmtId="0" fontId="1" fillId="0" borderId="13" xfId="0" applyFont="1" applyBorder="1" applyAlignment="1">
      <alignment horizontal="left"/>
    </xf>
    <xf numFmtId="0" fontId="2" fillId="0" borderId="14" xfId="0" applyFont="1" applyBorder="1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 horizontal="left"/>
    </xf>
    <xf numFmtId="4" fontId="2" fillId="0" borderId="0" xfId="0" applyNumberFormat="1" applyFont="1" applyBorder="1" applyAlignment="1">
      <alignment/>
    </xf>
    <xf numFmtId="0" fontId="2" fillId="0" borderId="11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0" fontId="1" fillId="0" borderId="11" xfId="0" applyFont="1" applyFill="1" applyBorder="1" applyAlignment="1">
      <alignment/>
    </xf>
    <xf numFmtId="4" fontId="1" fillId="0" borderId="1" xfId="0" applyNumberFormat="1" applyFont="1" applyBorder="1" applyAlignment="1">
      <alignment/>
    </xf>
    <xf numFmtId="4" fontId="1" fillId="0" borderId="8" xfId="0" applyNumberFormat="1" applyFont="1" applyBorder="1" applyAlignment="1">
      <alignment/>
    </xf>
    <xf numFmtId="4" fontId="2" fillId="0" borderId="1" xfId="0" applyNumberFormat="1" applyFont="1" applyFill="1" applyBorder="1" applyAlignment="1">
      <alignment horizontal="left" vertical="center"/>
    </xf>
    <xf numFmtId="4" fontId="2" fillId="0" borderId="11" xfId="0" applyNumberFormat="1" applyFont="1" applyBorder="1" applyAlignment="1">
      <alignment/>
    </xf>
    <xf numFmtId="0" fontId="2" fillId="0" borderId="7" xfId="0" applyFont="1" applyBorder="1" applyAlignment="1">
      <alignment horizontal="left"/>
    </xf>
    <xf numFmtId="4" fontId="2" fillId="0" borderId="1" xfId="0" applyNumberFormat="1" applyFont="1" applyFill="1" applyBorder="1" applyAlignment="1">
      <alignment horizontal="center" vertical="center"/>
    </xf>
    <xf numFmtId="4" fontId="2" fillId="0" borderId="8" xfId="0" applyNumberFormat="1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4" fontId="1" fillId="0" borderId="5" xfId="0" applyNumberFormat="1" applyFont="1" applyBorder="1" applyAlignment="1">
      <alignment horizontal="center"/>
    </xf>
    <xf numFmtId="4" fontId="2" fillId="0" borderId="8" xfId="0" applyNumberFormat="1" applyFont="1" applyBorder="1" applyAlignment="1">
      <alignment/>
    </xf>
    <xf numFmtId="4" fontId="2" fillId="0" borderId="13" xfId="0" applyNumberFormat="1" applyFont="1" applyBorder="1" applyAlignment="1">
      <alignment/>
    </xf>
    <xf numFmtId="0" fontId="2" fillId="0" borderId="4" xfId="0" applyFont="1" applyBorder="1" applyAlignment="1">
      <alignment horizontal="left"/>
    </xf>
    <xf numFmtId="0" fontId="1" fillId="0" borderId="14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4" fontId="1" fillId="0" borderId="8" xfId="0" applyNumberFormat="1" applyFont="1" applyFill="1" applyBorder="1" applyAlignment="1">
      <alignment/>
    </xf>
    <xf numFmtId="4" fontId="2" fillId="0" borderId="6" xfId="0" applyNumberFormat="1" applyFont="1" applyBorder="1" applyAlignment="1">
      <alignment/>
    </xf>
    <xf numFmtId="4" fontId="2" fillId="0" borderId="15" xfId="0" applyNumberFormat="1" applyFont="1" applyBorder="1" applyAlignment="1">
      <alignment/>
    </xf>
    <xf numFmtId="4" fontId="2" fillId="0" borderId="5" xfId="0" applyNumberFormat="1" applyFont="1" applyBorder="1" applyAlignment="1">
      <alignment/>
    </xf>
    <xf numFmtId="4" fontId="2" fillId="0" borderId="7" xfId="0" applyNumberFormat="1" applyFont="1" applyFill="1" applyBorder="1" applyAlignment="1">
      <alignment vertical="center"/>
    </xf>
    <xf numFmtId="4" fontId="2" fillId="0" borderId="16" xfId="0" applyNumberFormat="1" applyFont="1" applyFill="1" applyBorder="1" applyAlignment="1">
      <alignment vertical="center"/>
    </xf>
    <xf numFmtId="4" fontId="2" fillId="0" borderId="17" xfId="0" applyNumberFormat="1" applyFont="1" applyFill="1" applyBorder="1" applyAlignment="1">
      <alignment vertical="center"/>
    </xf>
    <xf numFmtId="4" fontId="2" fillId="0" borderId="17" xfId="0" applyNumberFormat="1" applyFont="1" applyFill="1" applyBorder="1" applyAlignment="1">
      <alignment horizontal="left" vertical="center"/>
    </xf>
    <xf numFmtId="4" fontId="2" fillId="0" borderId="1" xfId="0" applyNumberFormat="1" applyFont="1" applyFill="1" applyBorder="1" applyAlignment="1">
      <alignment vertical="center"/>
    </xf>
    <xf numFmtId="4" fontId="2" fillId="0" borderId="8" xfId="0" applyNumberFormat="1" applyFont="1" applyFill="1" applyBorder="1" applyAlignment="1">
      <alignment horizontal="center" vertical="center"/>
    </xf>
    <xf numFmtId="4" fontId="2" fillId="0" borderId="18" xfId="0" applyNumberFormat="1" applyFont="1" applyFill="1" applyBorder="1" applyAlignment="1">
      <alignment horizontal="left" vertical="center"/>
    </xf>
    <xf numFmtId="4" fontId="2" fillId="0" borderId="18" xfId="0" applyNumberFormat="1" applyFont="1" applyFill="1" applyBorder="1" applyAlignment="1">
      <alignment horizontal="center" vertical="center"/>
    </xf>
    <xf numFmtId="4" fontId="1" fillId="0" borderId="18" xfId="0" applyNumberFormat="1" applyFont="1" applyBorder="1" applyAlignment="1">
      <alignment/>
    </xf>
    <xf numFmtId="4" fontId="1" fillId="0" borderId="1" xfId="0" applyNumberFormat="1" applyFont="1" applyFill="1" applyBorder="1" applyAlignment="1">
      <alignment/>
    </xf>
    <xf numFmtId="4" fontId="1" fillId="0" borderId="17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4" fontId="1" fillId="0" borderId="2" xfId="0" applyNumberFormat="1" applyFont="1" applyFill="1" applyBorder="1" applyAlignment="1">
      <alignment/>
    </xf>
    <xf numFmtId="4" fontId="1" fillId="0" borderId="5" xfId="0" applyNumberFormat="1" applyFont="1" applyBorder="1" applyAlignment="1">
      <alignment/>
    </xf>
    <xf numFmtId="4" fontId="1" fillId="0" borderId="7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4" fontId="1" fillId="0" borderId="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4" fontId="1" fillId="0" borderId="9" xfId="0" applyNumberFormat="1" applyFont="1" applyFill="1" applyBorder="1" applyAlignment="1">
      <alignment/>
    </xf>
    <xf numFmtId="4" fontId="1" fillId="0" borderId="9" xfId="0" applyNumberFormat="1" applyFont="1" applyBorder="1" applyAlignment="1">
      <alignment/>
    </xf>
    <xf numFmtId="4" fontId="1" fillId="0" borderId="19" xfId="0" applyNumberFormat="1" applyFont="1" applyBorder="1" applyAlignment="1">
      <alignment/>
    </xf>
    <xf numFmtId="4" fontId="1" fillId="0" borderId="20" xfId="0" applyNumberFormat="1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Fill="1" applyBorder="1" applyAlignment="1">
      <alignment/>
    </xf>
    <xf numFmtId="4" fontId="1" fillId="0" borderId="3" xfId="0" applyNumberFormat="1" applyFont="1" applyBorder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8" xfId="0" applyFont="1" applyBorder="1" applyAlignment="1">
      <alignment horizontal="left"/>
    </xf>
    <xf numFmtId="4" fontId="2" fillId="0" borderId="19" xfId="0" applyNumberFormat="1" applyFont="1" applyBorder="1" applyAlignment="1">
      <alignment/>
    </xf>
    <xf numFmtId="9" fontId="2" fillId="0" borderId="2" xfId="0" applyNumberFormat="1" applyFont="1" applyBorder="1" applyAlignment="1">
      <alignment/>
    </xf>
    <xf numFmtId="4" fontId="2" fillId="0" borderId="0" xfId="0" applyNumberFormat="1" applyFont="1" applyAlignment="1">
      <alignment wrapText="1"/>
    </xf>
    <xf numFmtId="0" fontId="1" fillId="0" borderId="2" xfId="0" applyFont="1" applyFill="1" applyBorder="1" applyAlignment="1">
      <alignment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1" fillId="0" borderId="21" xfId="0" applyNumberFormat="1" applyFont="1" applyBorder="1" applyAlignment="1">
      <alignment/>
    </xf>
    <xf numFmtId="4" fontId="1" fillId="0" borderId="5" xfId="0" applyNumberFormat="1" applyFont="1" applyFill="1" applyBorder="1" applyAlignment="1">
      <alignment/>
    </xf>
    <xf numFmtId="0" fontId="0" fillId="0" borderId="2" xfId="0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Fill="1" applyBorder="1" applyAlignment="1">
      <alignment/>
    </xf>
    <xf numFmtId="4" fontId="1" fillId="0" borderId="4" xfId="0" applyNumberFormat="1" applyFont="1" applyFill="1" applyBorder="1" applyAlignment="1">
      <alignment/>
    </xf>
    <xf numFmtId="4" fontId="1" fillId="0" borderId="22" xfId="0" applyNumberFormat="1" applyFont="1" applyBorder="1" applyAlignment="1">
      <alignment/>
    </xf>
    <xf numFmtId="4" fontId="1" fillId="0" borderId="4" xfId="0" applyNumberFormat="1" applyFont="1" applyBorder="1" applyAlignment="1">
      <alignment/>
    </xf>
    <xf numFmtId="0" fontId="2" fillId="0" borderId="17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2" xfId="0" applyFont="1" applyBorder="1" applyAlignment="1">
      <alignment/>
    </xf>
    <xf numFmtId="4" fontId="1" fillId="0" borderId="23" xfId="0" applyNumberFormat="1" applyFont="1" applyFill="1" applyBorder="1" applyAlignment="1">
      <alignment/>
    </xf>
    <xf numFmtId="4" fontId="1" fillId="0" borderId="20" xfId="0" applyNumberFormat="1" applyFont="1" applyFill="1" applyBorder="1" applyAlignment="1">
      <alignment/>
    </xf>
    <xf numFmtId="4" fontId="1" fillId="0" borderId="21" xfId="0" applyNumberFormat="1" applyFont="1" applyFill="1" applyBorder="1" applyAlignment="1">
      <alignment/>
    </xf>
    <xf numFmtId="4" fontId="2" fillId="0" borderId="4" xfId="0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8" xfId="0" applyFont="1" applyFill="1" applyBorder="1" applyAlignment="1">
      <alignment horizontal="center" vertical="center" wrapText="1"/>
    </xf>
    <xf numFmtId="4" fontId="1" fillId="0" borderId="7" xfId="0" applyNumberFormat="1" applyFont="1" applyFill="1" applyBorder="1" applyAlignment="1">
      <alignment/>
    </xf>
    <xf numFmtId="0" fontId="2" fillId="0" borderId="13" xfId="0" applyFont="1" applyBorder="1" applyAlignment="1">
      <alignment horizontal="left"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Fill="1" applyBorder="1" applyAlignment="1">
      <alignment/>
    </xf>
    <xf numFmtId="4" fontId="1" fillId="0" borderId="13" xfId="0" applyNumberFormat="1" applyFont="1" applyFill="1" applyBorder="1" applyAlignment="1">
      <alignment/>
    </xf>
    <xf numFmtId="0" fontId="1" fillId="0" borderId="7" xfId="0" applyFont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5" xfId="0" applyFont="1" applyFill="1" applyBorder="1" applyAlignment="1">
      <alignment/>
    </xf>
    <xf numFmtId="4" fontId="2" fillId="0" borderId="16" xfId="0" applyNumberFormat="1" applyFont="1" applyBorder="1" applyAlignment="1">
      <alignment/>
    </xf>
    <xf numFmtId="4" fontId="2" fillId="0" borderId="17" xfId="0" applyNumberFormat="1" applyFont="1" applyBorder="1" applyAlignment="1">
      <alignment/>
    </xf>
    <xf numFmtId="4" fontId="2" fillId="0" borderId="18" xfId="0" applyNumberFormat="1" applyFont="1" applyBorder="1" applyAlignment="1">
      <alignment/>
    </xf>
    <xf numFmtId="4" fontId="1" fillId="0" borderId="23" xfId="0" applyNumberFormat="1" applyFont="1" applyBorder="1" applyAlignment="1">
      <alignment/>
    </xf>
    <xf numFmtId="4" fontId="0" fillId="0" borderId="2" xfId="0" applyNumberFormat="1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4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3"/>
  <sheetViews>
    <sheetView tabSelected="1" workbookViewId="0" topLeftCell="A55">
      <selection activeCell="L103" sqref="L103:N103"/>
    </sheetView>
  </sheetViews>
  <sheetFormatPr defaultColWidth="9.140625" defaultRowHeight="12.75"/>
  <cols>
    <col min="1" max="1" width="4.8515625" style="104" customWidth="1"/>
    <col min="2" max="2" width="4.7109375" style="5" customWidth="1"/>
    <col min="3" max="3" width="7.57421875" style="5" customWidth="1"/>
    <col min="4" max="4" width="4.28125" style="5" customWidth="1"/>
    <col min="5" max="5" width="16.8515625" style="5" customWidth="1"/>
    <col min="6" max="6" width="14.57421875" style="5" customWidth="1"/>
    <col min="7" max="7" width="11.57421875" style="5" customWidth="1"/>
    <col min="8" max="9" width="12.7109375" style="30" customWidth="1"/>
    <col min="10" max="10" width="13.421875" style="5" customWidth="1"/>
    <col min="11" max="11" width="11.00390625" style="30" bestFit="1" customWidth="1"/>
    <col min="12" max="13" width="10.8515625" style="30" bestFit="1" customWidth="1"/>
    <col min="14" max="14" width="10.8515625" style="30" customWidth="1"/>
    <col min="15" max="34" width="9.140625" style="50" customWidth="1"/>
  </cols>
  <sheetData>
    <row r="1" ht="12.75">
      <c r="K1" s="30" t="s">
        <v>82</v>
      </c>
    </row>
    <row r="2" ht="12.75">
      <c r="K2" s="30" t="s">
        <v>19</v>
      </c>
    </row>
    <row r="3" ht="12.75">
      <c r="K3" s="30" t="s">
        <v>11</v>
      </c>
    </row>
    <row r="4" ht="12.75">
      <c r="K4" s="30" t="s">
        <v>20</v>
      </c>
    </row>
    <row r="5" spans="1:11" ht="15">
      <c r="A5" s="105" t="s">
        <v>83</v>
      </c>
      <c r="K5" s="109"/>
    </row>
    <row r="6" ht="15">
      <c r="A6" s="105" t="s">
        <v>86</v>
      </c>
    </row>
    <row r="7" ht="14.25" customHeight="1">
      <c r="N7" s="30" t="s">
        <v>16</v>
      </c>
    </row>
    <row r="8" spans="1:15" ht="12.75">
      <c r="A8" s="62"/>
      <c r="B8" s="13"/>
      <c r="C8" s="13"/>
      <c r="D8" s="9"/>
      <c r="E8" s="9"/>
      <c r="F8" s="44"/>
      <c r="G8" s="13"/>
      <c r="H8" s="31"/>
      <c r="I8" s="74"/>
      <c r="J8" s="9"/>
      <c r="K8" s="74"/>
      <c r="L8" s="75"/>
      <c r="M8" s="75"/>
      <c r="N8" s="145"/>
      <c r="O8" s="116"/>
    </row>
    <row r="9" spans="1:15" ht="22.5">
      <c r="A9" s="51"/>
      <c r="B9" s="14"/>
      <c r="C9" s="14"/>
      <c r="D9" s="10"/>
      <c r="E9" s="10"/>
      <c r="F9" s="42"/>
      <c r="G9" s="6" t="s">
        <v>23</v>
      </c>
      <c r="H9" s="46" t="s">
        <v>25</v>
      </c>
      <c r="I9" s="46" t="s">
        <v>28</v>
      </c>
      <c r="J9" s="111" t="s">
        <v>10</v>
      </c>
      <c r="K9" s="149" t="s">
        <v>31</v>
      </c>
      <c r="L9" s="52"/>
      <c r="M9" s="52"/>
      <c r="N9" s="146"/>
      <c r="O9" s="116"/>
    </row>
    <row r="10" spans="1:15" ht="12.75">
      <c r="A10" s="51" t="s">
        <v>3</v>
      </c>
      <c r="B10" s="14" t="s">
        <v>4</v>
      </c>
      <c r="C10" s="14" t="s">
        <v>5</v>
      </c>
      <c r="D10" s="10" t="s">
        <v>6</v>
      </c>
      <c r="E10" s="6" t="s">
        <v>21</v>
      </c>
      <c r="F10" s="8" t="s">
        <v>22</v>
      </c>
      <c r="G10" s="6" t="s">
        <v>7</v>
      </c>
      <c r="H10" s="45" t="s">
        <v>26</v>
      </c>
      <c r="I10" s="45" t="s">
        <v>29</v>
      </c>
      <c r="J10" s="111" t="s">
        <v>87</v>
      </c>
      <c r="K10" s="76"/>
      <c r="L10" s="69"/>
      <c r="M10" s="69"/>
      <c r="N10" s="147"/>
      <c r="O10" s="116"/>
    </row>
    <row r="11" spans="1:15" ht="12.75" customHeight="1">
      <c r="A11" s="51"/>
      <c r="B11" s="14"/>
      <c r="C11" s="14"/>
      <c r="D11" s="10"/>
      <c r="E11" s="6"/>
      <c r="F11" s="8"/>
      <c r="G11" s="16" t="s">
        <v>24</v>
      </c>
      <c r="H11" s="45" t="s">
        <v>27</v>
      </c>
      <c r="I11" s="45" t="s">
        <v>30</v>
      </c>
      <c r="J11" s="112" t="s">
        <v>88</v>
      </c>
      <c r="K11" s="31"/>
      <c r="L11" s="77"/>
      <c r="M11" s="77"/>
      <c r="N11" s="78"/>
      <c r="O11" s="116"/>
    </row>
    <row r="12" spans="1:15" ht="12.75">
      <c r="A12" s="51"/>
      <c r="B12" s="14"/>
      <c r="C12" s="14"/>
      <c r="D12" s="10"/>
      <c r="E12" s="6"/>
      <c r="F12" s="43"/>
      <c r="G12" s="14"/>
      <c r="H12" s="45"/>
      <c r="I12" s="45" t="s">
        <v>27</v>
      </c>
      <c r="J12" s="112"/>
      <c r="K12" s="63" t="s">
        <v>8</v>
      </c>
      <c r="L12" s="63" t="s">
        <v>9</v>
      </c>
      <c r="M12" s="63" t="s">
        <v>17</v>
      </c>
      <c r="N12" s="80" t="s">
        <v>18</v>
      </c>
      <c r="O12" s="116"/>
    </row>
    <row r="13" spans="1:15" ht="12.75">
      <c r="A13" s="51"/>
      <c r="B13" s="14"/>
      <c r="C13" s="14"/>
      <c r="D13" s="10"/>
      <c r="E13" s="6"/>
      <c r="F13" s="8"/>
      <c r="G13" s="14"/>
      <c r="H13" s="45"/>
      <c r="I13" s="45"/>
      <c r="J13" s="113"/>
      <c r="K13" s="79"/>
      <c r="L13" s="81"/>
      <c r="M13" s="81"/>
      <c r="N13" s="79"/>
      <c r="O13" s="116"/>
    </row>
    <row r="14" spans="1:15" ht="12.75">
      <c r="A14" s="106"/>
      <c r="B14" s="15"/>
      <c r="C14" s="15"/>
      <c r="D14" s="12"/>
      <c r="E14" s="17"/>
      <c r="F14" s="19"/>
      <c r="G14" s="7"/>
      <c r="H14" s="47"/>
      <c r="I14" s="47"/>
      <c r="J14" s="113"/>
      <c r="K14" s="84"/>
      <c r="L14" s="82"/>
      <c r="M14" s="82"/>
      <c r="N14" s="83"/>
      <c r="O14" s="116"/>
    </row>
    <row r="15" spans="1:15" ht="12.75">
      <c r="A15" s="51"/>
      <c r="B15" s="14"/>
      <c r="C15" s="14"/>
      <c r="D15" s="14"/>
      <c r="E15" s="18"/>
      <c r="F15" s="18"/>
      <c r="G15" s="16"/>
      <c r="H15" s="60"/>
      <c r="I15" s="60"/>
      <c r="J15" s="65"/>
      <c r="K15" s="82"/>
      <c r="L15" s="82"/>
      <c r="M15" s="84"/>
      <c r="N15" s="64"/>
      <c r="O15" s="116"/>
    </row>
    <row r="16" spans="1:15" ht="12.75">
      <c r="A16" s="51">
        <v>1</v>
      </c>
      <c r="B16" s="14">
        <v>600</v>
      </c>
      <c r="C16" s="14">
        <v>60016</v>
      </c>
      <c r="D16" s="14" t="s">
        <v>12</v>
      </c>
      <c r="E16" s="28" t="s">
        <v>37</v>
      </c>
      <c r="F16" s="117" t="s">
        <v>33</v>
      </c>
      <c r="G16" s="1" t="s">
        <v>13</v>
      </c>
      <c r="H16" s="33">
        <f>29234799.78+180136.18+461823.72</f>
        <v>29876759.68</v>
      </c>
      <c r="I16" s="33">
        <f>H16</f>
        <v>29876759.68</v>
      </c>
      <c r="J16" s="24" t="s">
        <v>0</v>
      </c>
      <c r="K16" s="59">
        <f>SUM(K17:K19)</f>
        <v>12638298.59</v>
      </c>
      <c r="L16" s="59">
        <f>SUM(L17:L19)</f>
        <v>16108962</v>
      </c>
      <c r="M16" s="59">
        <f>SUM(M17:M19)</f>
        <v>0</v>
      </c>
      <c r="N16" s="59">
        <f>SUM(N17:N19)</f>
        <v>0</v>
      </c>
      <c r="O16" s="116" t="s">
        <v>52</v>
      </c>
    </row>
    <row r="17" spans="1:15" ht="12.75">
      <c r="A17" s="51"/>
      <c r="B17" s="14">
        <v>900</v>
      </c>
      <c r="C17" s="14">
        <v>90004</v>
      </c>
      <c r="D17" s="14">
        <v>6050</v>
      </c>
      <c r="E17" s="28"/>
      <c r="F17" s="117" t="s">
        <v>34</v>
      </c>
      <c r="G17" s="1">
        <v>2010</v>
      </c>
      <c r="H17" s="25"/>
      <c r="I17" s="25"/>
      <c r="J17" s="20" t="s">
        <v>32</v>
      </c>
      <c r="K17" s="97">
        <v>4000000</v>
      </c>
      <c r="L17" s="99">
        <v>8054481</v>
      </c>
      <c r="M17" s="99">
        <v>0</v>
      </c>
      <c r="N17" s="97">
        <f>N13-N14</f>
        <v>0</v>
      </c>
      <c r="O17" s="116" t="s">
        <v>84</v>
      </c>
    </row>
    <row r="18" spans="1:15" ht="12.75">
      <c r="A18" s="51"/>
      <c r="B18" s="14">
        <v>921</v>
      </c>
      <c r="C18" s="14">
        <v>92120</v>
      </c>
      <c r="D18" s="14">
        <v>6050</v>
      </c>
      <c r="E18" s="28"/>
      <c r="F18" s="117" t="s">
        <v>35</v>
      </c>
      <c r="G18" s="1"/>
      <c r="H18" s="25"/>
      <c r="I18" s="25"/>
      <c r="J18" s="20" t="s">
        <v>1</v>
      </c>
      <c r="K18" s="128">
        <v>8638298.59</v>
      </c>
      <c r="L18" s="99">
        <v>8054481</v>
      </c>
      <c r="M18" s="99">
        <v>0</v>
      </c>
      <c r="N18" s="97">
        <v>0</v>
      </c>
      <c r="O18" s="116" t="s">
        <v>85</v>
      </c>
    </row>
    <row r="19" spans="1:15" ht="12.75">
      <c r="A19" s="51"/>
      <c r="B19" s="14"/>
      <c r="C19" s="14"/>
      <c r="D19" s="14"/>
      <c r="E19" s="28"/>
      <c r="F19" s="117" t="s">
        <v>36</v>
      </c>
      <c r="G19" s="1"/>
      <c r="H19" s="25"/>
      <c r="I19" s="25"/>
      <c r="J19" s="20" t="s">
        <v>2</v>
      </c>
      <c r="K19" s="97">
        <v>0</v>
      </c>
      <c r="L19" s="99">
        <v>0</v>
      </c>
      <c r="M19" s="99">
        <v>0</v>
      </c>
      <c r="N19" s="97">
        <v>0</v>
      </c>
      <c r="O19" s="116"/>
    </row>
    <row r="20" spans="1:15" ht="12.75">
      <c r="A20" s="51"/>
      <c r="B20" s="14"/>
      <c r="C20" s="14"/>
      <c r="D20" s="14"/>
      <c r="E20" s="28"/>
      <c r="F20" s="1"/>
      <c r="G20" s="1"/>
      <c r="H20" s="25"/>
      <c r="I20" s="25" t="s">
        <v>38</v>
      </c>
      <c r="J20" s="20"/>
      <c r="K20" s="97"/>
      <c r="L20" s="99"/>
      <c r="M20" s="99"/>
      <c r="N20" s="97"/>
      <c r="O20" s="116"/>
    </row>
    <row r="21" spans="1:15" ht="13.5" thickBot="1">
      <c r="A21" s="70"/>
      <c r="B21" s="35"/>
      <c r="C21" s="35"/>
      <c r="D21" s="35"/>
      <c r="E21" s="40"/>
      <c r="F21" s="4"/>
      <c r="G21" s="3"/>
      <c r="H21" s="102"/>
      <c r="I21" s="102"/>
      <c r="J21" s="103"/>
      <c r="K21" s="98"/>
      <c r="L21" s="107"/>
      <c r="M21" s="98"/>
      <c r="N21" s="92"/>
      <c r="O21" s="116"/>
    </row>
    <row r="22" spans="1:15" ht="12.75">
      <c r="A22" s="51">
        <v>2</v>
      </c>
      <c r="B22" s="10">
        <v>600</v>
      </c>
      <c r="C22" s="10">
        <v>60016</v>
      </c>
      <c r="D22" s="10" t="s">
        <v>12</v>
      </c>
      <c r="E22" s="72" t="s">
        <v>37</v>
      </c>
      <c r="F22" s="118" t="s">
        <v>39</v>
      </c>
      <c r="G22" s="2" t="s">
        <v>15</v>
      </c>
      <c r="H22" s="25">
        <f>3611384.36+2151790</f>
        <v>5763174.359999999</v>
      </c>
      <c r="I22" s="25">
        <f>H22</f>
        <v>5763174.359999999</v>
      </c>
      <c r="J22" s="24" t="s">
        <v>0</v>
      </c>
      <c r="K22" s="90">
        <f>SUM(K23:K25)</f>
        <v>1627.36</v>
      </c>
      <c r="L22" s="59">
        <f>SUM(L23:L25)</f>
        <v>3161642</v>
      </c>
      <c r="M22" s="59">
        <f>SUM(M23:M25)</f>
        <v>2543052</v>
      </c>
      <c r="N22" s="59">
        <f>SUM(N23:N25)</f>
        <v>0</v>
      </c>
      <c r="O22" s="116" t="s">
        <v>51</v>
      </c>
    </row>
    <row r="23" spans="1:15" ht="12.75">
      <c r="A23" s="51"/>
      <c r="B23" s="10"/>
      <c r="C23" s="14"/>
      <c r="D23" s="14"/>
      <c r="E23" s="37"/>
      <c r="F23" s="117" t="s">
        <v>40</v>
      </c>
      <c r="G23" s="2">
        <v>2011</v>
      </c>
      <c r="H23" s="25"/>
      <c r="I23" s="25"/>
      <c r="J23" s="20" t="s">
        <v>32</v>
      </c>
      <c r="K23" s="97">
        <v>0</v>
      </c>
      <c r="L23" s="97">
        <v>1580821</v>
      </c>
      <c r="M23" s="114">
        <v>1271526</v>
      </c>
      <c r="N23" s="97">
        <v>0</v>
      </c>
      <c r="O23" s="116"/>
    </row>
    <row r="24" spans="1:15" ht="12.75">
      <c r="A24" s="51"/>
      <c r="B24" s="14"/>
      <c r="C24" s="14"/>
      <c r="D24" s="14"/>
      <c r="E24" s="37"/>
      <c r="F24" s="118" t="s">
        <v>41</v>
      </c>
      <c r="G24" s="2"/>
      <c r="H24" s="25"/>
      <c r="I24" s="25"/>
      <c r="J24" s="20" t="s">
        <v>1</v>
      </c>
      <c r="K24" s="97">
        <v>1627.36</v>
      </c>
      <c r="L24" s="97">
        <f>1034158+546663</f>
        <v>1580821</v>
      </c>
      <c r="M24" s="97">
        <f>756294+515232</f>
        <v>1271526</v>
      </c>
      <c r="N24" s="97">
        <v>0</v>
      </c>
      <c r="O24" s="116"/>
    </row>
    <row r="25" spans="1:15" ht="12.75">
      <c r="A25" s="51"/>
      <c r="B25" s="14"/>
      <c r="C25" s="14"/>
      <c r="D25" s="14"/>
      <c r="E25" s="37"/>
      <c r="F25" s="118" t="s">
        <v>42</v>
      </c>
      <c r="G25" s="2"/>
      <c r="H25" s="25"/>
      <c r="I25" s="25"/>
      <c r="J25" s="20" t="s">
        <v>2</v>
      </c>
      <c r="K25" s="59">
        <v>0</v>
      </c>
      <c r="L25" s="59">
        <v>0</v>
      </c>
      <c r="M25" s="59">
        <v>0</v>
      </c>
      <c r="N25" s="59">
        <v>0</v>
      </c>
      <c r="O25" s="116"/>
    </row>
    <row r="26" spans="1:15" ht="13.5" thickBot="1">
      <c r="A26" s="70"/>
      <c r="B26" s="35"/>
      <c r="C26" s="35"/>
      <c r="D26" s="35"/>
      <c r="E26" s="39"/>
      <c r="F26" s="119" t="s">
        <v>36</v>
      </c>
      <c r="G26" s="4"/>
      <c r="H26" s="34"/>
      <c r="I26" s="34"/>
      <c r="J26" s="20"/>
      <c r="K26" s="92"/>
      <c r="L26" s="92"/>
      <c r="M26" s="92"/>
      <c r="N26" s="92"/>
      <c r="O26" s="116"/>
    </row>
    <row r="27" spans="1:15" ht="12.75">
      <c r="A27" s="53"/>
      <c r="B27" s="36"/>
      <c r="C27" s="36"/>
      <c r="D27" s="36"/>
      <c r="E27" s="54"/>
      <c r="F27" s="55"/>
      <c r="G27" s="55"/>
      <c r="H27" s="56"/>
      <c r="I27" s="56"/>
      <c r="J27" s="57"/>
      <c r="K27" s="93"/>
      <c r="L27" s="93"/>
      <c r="M27" s="93"/>
      <c r="N27" s="93"/>
      <c r="O27" s="116"/>
    </row>
    <row r="28" spans="1:15" ht="12.75">
      <c r="A28" s="51">
        <v>3</v>
      </c>
      <c r="B28" s="14">
        <v>921</v>
      </c>
      <c r="C28" s="14">
        <v>92195</v>
      </c>
      <c r="D28" s="14">
        <v>6050</v>
      </c>
      <c r="E28" s="28" t="s">
        <v>37</v>
      </c>
      <c r="F28" s="28" t="s">
        <v>45</v>
      </c>
      <c r="G28" s="1" t="s">
        <v>13</v>
      </c>
      <c r="H28" s="33">
        <v>5150000</v>
      </c>
      <c r="I28" s="33">
        <f>H28</f>
        <v>5150000</v>
      </c>
      <c r="J28" s="24" t="s">
        <v>0</v>
      </c>
      <c r="K28" s="59">
        <f>SUM(K29:K31)</f>
        <v>150000</v>
      </c>
      <c r="L28" s="59">
        <f>SUM(L29:L31)</f>
        <v>2646650</v>
      </c>
      <c r="M28" s="59">
        <f>SUM(M29:M31)</f>
        <v>2344350</v>
      </c>
      <c r="N28" s="59">
        <v>0</v>
      </c>
      <c r="O28" s="116"/>
    </row>
    <row r="29" spans="1:15" ht="12.75">
      <c r="A29" s="51"/>
      <c r="B29" s="14"/>
      <c r="C29" s="14"/>
      <c r="D29" s="14"/>
      <c r="E29" s="28"/>
      <c r="F29" s="28" t="s">
        <v>46</v>
      </c>
      <c r="G29" s="101">
        <v>2011</v>
      </c>
      <c r="H29" s="33"/>
      <c r="I29" s="33"/>
      <c r="J29" s="20" t="s">
        <v>32</v>
      </c>
      <c r="K29" s="59">
        <v>0</v>
      </c>
      <c r="L29" s="59">
        <v>2112500</v>
      </c>
      <c r="M29" s="59">
        <v>1198827</v>
      </c>
      <c r="N29" s="59">
        <v>0</v>
      </c>
      <c r="O29" s="116"/>
    </row>
    <row r="30" spans="1:15" ht="12.75">
      <c r="A30" s="51"/>
      <c r="B30" s="14"/>
      <c r="C30" s="14"/>
      <c r="D30" s="14"/>
      <c r="E30" s="14"/>
      <c r="F30" s="28" t="s">
        <v>43</v>
      </c>
      <c r="G30" s="1"/>
      <c r="H30" s="32"/>
      <c r="I30" s="32"/>
      <c r="J30" s="20" t="s">
        <v>1</v>
      </c>
      <c r="K30" s="96">
        <v>150000</v>
      </c>
      <c r="L30" s="96">
        <v>534150</v>
      </c>
      <c r="M30" s="97">
        <v>1145523</v>
      </c>
      <c r="N30" s="97">
        <v>0</v>
      </c>
      <c r="O30" s="116"/>
    </row>
    <row r="31" spans="1:15" ht="12.75">
      <c r="A31" s="51"/>
      <c r="B31" s="14"/>
      <c r="C31" s="14"/>
      <c r="D31" s="14"/>
      <c r="E31" s="14"/>
      <c r="F31" s="28" t="s">
        <v>44</v>
      </c>
      <c r="G31" s="1"/>
      <c r="H31" s="32"/>
      <c r="I31" s="32"/>
      <c r="J31" s="20" t="s">
        <v>2</v>
      </c>
      <c r="K31" s="96">
        <v>0</v>
      </c>
      <c r="L31" s="97">
        <v>0</v>
      </c>
      <c r="M31" s="97">
        <v>0</v>
      </c>
      <c r="N31" s="97">
        <v>0</v>
      </c>
      <c r="O31" s="116"/>
    </row>
    <row r="32" spans="1:15" ht="13.5" thickBot="1">
      <c r="A32" s="70"/>
      <c r="B32" s="35"/>
      <c r="C32" s="35"/>
      <c r="D32" s="35"/>
      <c r="E32" s="39"/>
      <c r="F32" s="40"/>
      <c r="G32" s="3"/>
      <c r="H32" s="34"/>
      <c r="I32" s="34"/>
      <c r="J32" s="120"/>
      <c r="K32" s="121"/>
      <c r="L32" s="122"/>
      <c r="M32" s="103"/>
      <c r="N32" s="123"/>
      <c r="O32" s="116"/>
    </row>
    <row r="33" spans="1:15" ht="12.75">
      <c r="A33" s="51">
        <v>4</v>
      </c>
      <c r="B33" s="14">
        <v>600</v>
      </c>
      <c r="C33" s="14">
        <v>60016</v>
      </c>
      <c r="D33" s="14" t="s">
        <v>12</v>
      </c>
      <c r="E33" s="37" t="s">
        <v>37</v>
      </c>
      <c r="F33" s="117" t="s">
        <v>47</v>
      </c>
      <c r="G33" s="2" t="s">
        <v>13</v>
      </c>
      <c r="H33" s="25">
        <f>14460556.2+7522726.5</f>
        <v>21983282.7</v>
      </c>
      <c r="I33" s="25">
        <f>H33</f>
        <v>21983282.7</v>
      </c>
      <c r="J33" s="24" t="s">
        <v>0</v>
      </c>
      <c r="K33" s="58">
        <f>SUM(K34:K36)</f>
        <v>21350</v>
      </c>
      <c r="L33" s="58">
        <f>SUM(L34:L36)</f>
        <v>5344853</v>
      </c>
      <c r="M33" s="58">
        <f>SUM(M34:M36)</f>
        <v>12983863</v>
      </c>
      <c r="N33" s="148">
        <f>SUM(N34:N36)</f>
        <v>3500000</v>
      </c>
      <c r="O33" s="116"/>
    </row>
    <row r="34" spans="1:15" ht="12.75">
      <c r="A34" s="51"/>
      <c r="B34" s="14"/>
      <c r="C34" s="14"/>
      <c r="D34" s="14"/>
      <c r="E34" s="37"/>
      <c r="F34" s="117" t="s">
        <v>48</v>
      </c>
      <c r="G34" s="100">
        <v>2012</v>
      </c>
      <c r="H34" s="25"/>
      <c r="I34" s="25"/>
      <c r="J34" s="20" t="s">
        <v>32</v>
      </c>
      <c r="K34" s="96">
        <v>0</v>
      </c>
      <c r="L34" s="96">
        <v>2672426.5</v>
      </c>
      <c r="M34" s="114">
        <v>6491931.5</v>
      </c>
      <c r="N34" s="73">
        <v>1750000</v>
      </c>
      <c r="O34" s="116" t="s">
        <v>50</v>
      </c>
    </row>
    <row r="35" spans="1:15" ht="12.75">
      <c r="A35" s="51"/>
      <c r="B35" s="14"/>
      <c r="C35" s="14"/>
      <c r="D35" s="14"/>
      <c r="E35" s="37"/>
      <c r="F35" s="118" t="s">
        <v>49</v>
      </c>
      <c r="G35" s="2"/>
      <c r="H35" s="25"/>
      <c r="I35" s="25"/>
      <c r="J35" s="20" t="s">
        <v>1</v>
      </c>
      <c r="K35" s="96">
        <v>21350</v>
      </c>
      <c r="L35" s="99">
        <v>2672426.5</v>
      </c>
      <c r="M35" s="97">
        <f>4500000+1991931.5</f>
        <v>6491931.5</v>
      </c>
      <c r="N35" s="59">
        <v>1750000</v>
      </c>
      <c r="O35" s="116"/>
    </row>
    <row r="36" spans="1:15" ht="12.75">
      <c r="A36" s="51"/>
      <c r="B36" s="14"/>
      <c r="C36" s="14"/>
      <c r="D36" s="14"/>
      <c r="E36" s="37"/>
      <c r="F36" s="2"/>
      <c r="G36" s="2"/>
      <c r="H36" s="25"/>
      <c r="I36" s="25"/>
      <c r="J36" s="20" t="s">
        <v>2</v>
      </c>
      <c r="K36" s="73">
        <v>0</v>
      </c>
      <c r="L36" s="85">
        <v>0</v>
      </c>
      <c r="M36" s="90">
        <v>0</v>
      </c>
      <c r="N36" s="59">
        <v>0</v>
      </c>
      <c r="O36" s="116"/>
    </row>
    <row r="37" spans="1:15" ht="12.75" customHeight="1">
      <c r="A37" s="106"/>
      <c r="B37" s="15"/>
      <c r="C37" s="15"/>
      <c r="D37" s="15"/>
      <c r="E37" s="48"/>
      <c r="F37" s="66"/>
      <c r="G37" s="66"/>
      <c r="H37" s="67"/>
      <c r="I37" s="67"/>
      <c r="J37" s="20"/>
      <c r="K37" s="96"/>
      <c r="L37" s="96"/>
      <c r="M37" s="96"/>
      <c r="N37" s="96"/>
      <c r="O37" s="116"/>
    </row>
    <row r="38" spans="1:14" ht="12.75">
      <c r="A38" s="135"/>
      <c r="B38" s="136"/>
      <c r="C38" s="136"/>
      <c r="D38" s="136"/>
      <c r="E38" s="136"/>
      <c r="F38" s="135"/>
      <c r="G38" s="136"/>
      <c r="H38" s="69"/>
      <c r="I38" s="69"/>
      <c r="J38" s="136"/>
      <c r="K38" s="69"/>
      <c r="L38" s="69"/>
      <c r="M38" s="69"/>
      <c r="N38" s="69"/>
    </row>
    <row r="39" spans="1:15" ht="22.5">
      <c r="A39" s="62"/>
      <c r="B39" s="14"/>
      <c r="C39" s="14"/>
      <c r="D39" s="10"/>
      <c r="E39" s="10"/>
      <c r="F39" s="42"/>
      <c r="G39" s="6" t="s">
        <v>23</v>
      </c>
      <c r="H39" s="46" t="s">
        <v>25</v>
      </c>
      <c r="I39" s="46" t="s">
        <v>28</v>
      </c>
      <c r="J39" s="111" t="s">
        <v>10</v>
      </c>
      <c r="K39" s="149" t="s">
        <v>31</v>
      </c>
      <c r="L39" s="52"/>
      <c r="M39" s="52"/>
      <c r="N39" s="145"/>
      <c r="O39" s="116"/>
    </row>
    <row r="40" spans="1:15" ht="12.75">
      <c r="A40" s="51" t="s">
        <v>3</v>
      </c>
      <c r="B40" s="14" t="s">
        <v>4</v>
      </c>
      <c r="C40" s="14" t="s">
        <v>5</v>
      </c>
      <c r="D40" s="10" t="s">
        <v>6</v>
      </c>
      <c r="E40" s="6" t="s">
        <v>21</v>
      </c>
      <c r="F40" s="8" t="s">
        <v>22</v>
      </c>
      <c r="G40" s="6" t="s">
        <v>7</v>
      </c>
      <c r="H40" s="45" t="s">
        <v>26</v>
      </c>
      <c r="I40" s="45" t="s">
        <v>29</v>
      </c>
      <c r="J40" s="111" t="s">
        <v>87</v>
      </c>
      <c r="K40" s="76"/>
      <c r="L40" s="69"/>
      <c r="M40" s="69"/>
      <c r="N40" s="147"/>
      <c r="O40" s="116"/>
    </row>
    <row r="41" spans="1:15" ht="12.75" customHeight="1">
      <c r="A41" s="51"/>
      <c r="B41" s="14"/>
      <c r="C41" s="14"/>
      <c r="D41" s="10"/>
      <c r="E41" s="6"/>
      <c r="F41" s="8"/>
      <c r="G41" s="16" t="s">
        <v>24</v>
      </c>
      <c r="H41" s="45" t="s">
        <v>27</v>
      </c>
      <c r="I41" s="45" t="s">
        <v>30</v>
      </c>
      <c r="J41" s="112" t="s">
        <v>88</v>
      </c>
      <c r="K41" s="31"/>
      <c r="L41" s="77"/>
      <c r="M41" s="77"/>
      <c r="N41" s="78"/>
      <c r="O41" s="116"/>
    </row>
    <row r="42" spans="1:15" ht="12.75">
      <c r="A42" s="51"/>
      <c r="B42" s="14"/>
      <c r="C42" s="14"/>
      <c r="D42" s="10"/>
      <c r="E42" s="6"/>
      <c r="F42" s="43"/>
      <c r="G42" s="14"/>
      <c r="H42" s="45"/>
      <c r="I42" s="45" t="s">
        <v>27</v>
      </c>
      <c r="J42" s="112"/>
      <c r="K42" s="63" t="s">
        <v>8</v>
      </c>
      <c r="L42" s="63" t="s">
        <v>9</v>
      </c>
      <c r="M42" s="63" t="s">
        <v>17</v>
      </c>
      <c r="N42" s="80" t="s">
        <v>18</v>
      </c>
      <c r="O42" s="116"/>
    </row>
    <row r="43" spans="1:15" ht="12.75">
      <c r="A43" s="51"/>
      <c r="B43" s="14"/>
      <c r="C43" s="14"/>
      <c r="D43" s="10"/>
      <c r="E43" s="6"/>
      <c r="F43" s="8"/>
      <c r="G43" s="14"/>
      <c r="H43" s="45"/>
      <c r="I43" s="45"/>
      <c r="J43" s="113"/>
      <c r="K43" s="79"/>
      <c r="L43" s="81"/>
      <c r="M43" s="81"/>
      <c r="N43" s="79"/>
      <c r="O43" s="116"/>
    </row>
    <row r="44" spans="1:15" ht="12.75">
      <c r="A44" s="106"/>
      <c r="B44" s="15"/>
      <c r="C44" s="15"/>
      <c r="D44" s="12"/>
      <c r="E44" s="17"/>
      <c r="F44" s="19"/>
      <c r="G44" s="7"/>
      <c r="H44" s="47"/>
      <c r="I44" s="47"/>
      <c r="J44" s="133"/>
      <c r="K44" s="84"/>
      <c r="L44" s="82"/>
      <c r="M44" s="82"/>
      <c r="N44" s="83"/>
      <c r="O44" s="116"/>
    </row>
    <row r="45" spans="1:15" ht="12.75">
      <c r="A45" s="51">
        <v>5</v>
      </c>
      <c r="B45" s="14">
        <v>600</v>
      </c>
      <c r="C45" s="14">
        <v>60016</v>
      </c>
      <c r="D45" s="14" t="s">
        <v>12</v>
      </c>
      <c r="E45" s="37" t="s">
        <v>37</v>
      </c>
      <c r="F45" s="117" t="s">
        <v>47</v>
      </c>
      <c r="G45" s="2" t="s">
        <v>14</v>
      </c>
      <c r="H45" s="25">
        <v>10097435.17</v>
      </c>
      <c r="I45" s="25">
        <f>H45</f>
        <v>10097435.17</v>
      </c>
      <c r="J45" s="24" t="s">
        <v>0</v>
      </c>
      <c r="K45" s="58">
        <f>SUM(K46:K48)</f>
        <v>1500916</v>
      </c>
      <c r="L45" s="58">
        <f>SUM(L46:L48)</f>
        <v>6000000</v>
      </c>
      <c r="M45" s="58">
        <f>SUM(M46:M48)</f>
        <v>2500000</v>
      </c>
      <c r="N45" s="58">
        <f>SUM(N46:N48)</f>
        <v>0</v>
      </c>
      <c r="O45" s="116" t="s">
        <v>54</v>
      </c>
    </row>
    <row r="46" spans="1:15" ht="12.75">
      <c r="A46" s="51"/>
      <c r="B46" s="14"/>
      <c r="C46" s="14"/>
      <c r="D46" s="14"/>
      <c r="E46" s="37"/>
      <c r="F46" s="117" t="s">
        <v>53</v>
      </c>
      <c r="G46" s="2">
        <v>2011</v>
      </c>
      <c r="H46" s="25"/>
      <c r="I46" s="25"/>
      <c r="J46" s="20" t="s">
        <v>32</v>
      </c>
      <c r="K46" s="96">
        <v>500000</v>
      </c>
      <c r="L46" s="96">
        <v>2000000</v>
      </c>
      <c r="M46" s="114">
        <v>1250000</v>
      </c>
      <c r="N46" s="96">
        <v>0</v>
      </c>
      <c r="O46" s="116"/>
    </row>
    <row r="47" spans="1:15" ht="12.75">
      <c r="A47" s="51"/>
      <c r="B47" s="14"/>
      <c r="C47" s="14"/>
      <c r="D47" s="14"/>
      <c r="E47" s="37"/>
      <c r="F47" s="118" t="s">
        <v>49</v>
      </c>
      <c r="G47" s="2"/>
      <c r="H47" s="25"/>
      <c r="I47" s="25"/>
      <c r="J47" s="20" t="s">
        <v>1</v>
      </c>
      <c r="K47" s="96">
        <v>1000916</v>
      </c>
      <c r="L47" s="99">
        <v>4000000</v>
      </c>
      <c r="M47" s="114">
        <v>1250000</v>
      </c>
      <c r="N47" s="96">
        <v>0</v>
      </c>
      <c r="O47" s="116"/>
    </row>
    <row r="48" spans="1:15" ht="12.75">
      <c r="A48" s="51"/>
      <c r="B48" s="14"/>
      <c r="C48" s="14"/>
      <c r="D48" s="14"/>
      <c r="E48" s="37"/>
      <c r="F48" s="2"/>
      <c r="G48" s="2"/>
      <c r="H48" s="25"/>
      <c r="I48" s="25"/>
      <c r="J48" s="20" t="s">
        <v>2</v>
      </c>
      <c r="K48" s="73">
        <v>0</v>
      </c>
      <c r="L48" s="85">
        <v>0</v>
      </c>
      <c r="M48" s="90">
        <v>0</v>
      </c>
      <c r="N48" s="73">
        <v>0</v>
      </c>
      <c r="O48" s="116"/>
    </row>
    <row r="49" spans="1:15" ht="13.5" thickBot="1">
      <c r="A49" s="70"/>
      <c r="B49" s="35"/>
      <c r="C49" s="35"/>
      <c r="D49" s="35"/>
      <c r="E49" s="38"/>
      <c r="F49" s="3"/>
      <c r="G49" s="3"/>
      <c r="H49" s="34"/>
      <c r="I49" s="34"/>
      <c r="J49" s="21"/>
      <c r="K49" s="95"/>
      <c r="L49" s="95"/>
      <c r="M49" s="95"/>
      <c r="N49" s="92"/>
      <c r="O49" s="116"/>
    </row>
    <row r="50" spans="1:15" ht="12.75">
      <c r="A50" s="51">
        <v>6</v>
      </c>
      <c r="B50" s="14">
        <v>600</v>
      </c>
      <c r="C50" s="14">
        <v>60016</v>
      </c>
      <c r="D50" s="14">
        <v>6050</v>
      </c>
      <c r="E50" s="26" t="s">
        <v>55</v>
      </c>
      <c r="F50" s="29" t="s">
        <v>56</v>
      </c>
      <c r="G50" s="2"/>
      <c r="H50" s="25">
        <f>2400000+4984015.5+850000</f>
        <v>8234015.5</v>
      </c>
      <c r="I50" s="25">
        <f>H50</f>
        <v>8234015.5</v>
      </c>
      <c r="J50" s="24" t="s">
        <v>0</v>
      </c>
      <c r="K50" s="127">
        <f>SUM(K51:K53)</f>
        <v>1150000</v>
      </c>
      <c r="L50" s="127">
        <f>SUM(L51:L53)</f>
        <v>5931420</v>
      </c>
      <c r="M50" s="127">
        <f>SUM(M51:M53)</f>
        <v>1134015.5</v>
      </c>
      <c r="N50" s="127">
        <f>SUM(N51:N53)</f>
        <v>0</v>
      </c>
      <c r="O50" s="116" t="s">
        <v>91</v>
      </c>
    </row>
    <row r="51" spans="1:15" ht="12.75">
      <c r="A51" s="51"/>
      <c r="B51" s="14"/>
      <c r="C51" s="14"/>
      <c r="D51" s="14"/>
      <c r="E51" s="26"/>
      <c r="F51" s="29" t="s">
        <v>57</v>
      </c>
      <c r="G51" s="2"/>
      <c r="H51" s="25"/>
      <c r="I51" s="25"/>
      <c r="J51" s="20" t="s">
        <v>32</v>
      </c>
      <c r="K51" s="96">
        <v>680000</v>
      </c>
      <c r="L51" s="128">
        <f>1050000+3255007+680000</f>
        <v>4985007</v>
      </c>
      <c r="M51" s="96">
        <f>484500+68000</f>
        <v>552500</v>
      </c>
      <c r="N51" s="96">
        <v>0</v>
      </c>
      <c r="O51" s="116"/>
    </row>
    <row r="52" spans="1:15" ht="12.75">
      <c r="A52" s="51"/>
      <c r="B52" s="14"/>
      <c r="C52" s="14"/>
      <c r="D52" s="14"/>
      <c r="E52" s="26"/>
      <c r="F52" s="29" t="s">
        <v>58</v>
      </c>
      <c r="G52" s="2"/>
      <c r="H52" s="25"/>
      <c r="I52" s="25"/>
      <c r="J52" s="20" t="s">
        <v>1</v>
      </c>
      <c r="K52" s="96">
        <f>320000+100000+50000</f>
        <v>470000</v>
      </c>
      <c r="L52" s="128">
        <f>350000+574413+22000</f>
        <v>946413</v>
      </c>
      <c r="M52" s="129">
        <f>569515.5+12000</f>
        <v>581515.5</v>
      </c>
      <c r="N52" s="96">
        <v>0</v>
      </c>
      <c r="O52" s="116"/>
    </row>
    <row r="53" spans="1:15" ht="12.75">
      <c r="A53" s="51"/>
      <c r="B53" s="14"/>
      <c r="C53" s="14"/>
      <c r="D53" s="14"/>
      <c r="E53" s="26"/>
      <c r="F53" s="29" t="s">
        <v>59</v>
      </c>
      <c r="G53" s="2"/>
      <c r="H53" s="25"/>
      <c r="I53" s="25"/>
      <c r="J53" s="20" t="s">
        <v>2</v>
      </c>
      <c r="K53" s="96">
        <v>0</v>
      </c>
      <c r="L53" s="128">
        <v>0</v>
      </c>
      <c r="M53" s="96">
        <v>0</v>
      </c>
      <c r="N53" s="73">
        <v>0</v>
      </c>
      <c r="O53" s="116"/>
    </row>
    <row r="54" spans="1:15" ht="12.75">
      <c r="A54" s="51"/>
      <c r="B54" s="124"/>
      <c r="C54" s="14"/>
      <c r="D54" s="14"/>
      <c r="E54" s="26"/>
      <c r="F54" s="29" t="s">
        <v>60</v>
      </c>
      <c r="G54" s="2" t="s">
        <v>14</v>
      </c>
      <c r="H54" s="25"/>
      <c r="I54" s="25"/>
      <c r="J54" s="110"/>
      <c r="K54" s="89"/>
      <c r="L54" s="94"/>
      <c r="M54" s="94"/>
      <c r="N54" s="91"/>
      <c r="O54" s="116"/>
    </row>
    <row r="55" spans="1:14" ht="12.75">
      <c r="A55" s="51"/>
      <c r="B55" s="14"/>
      <c r="C55" s="14"/>
      <c r="D55" s="14"/>
      <c r="E55" s="26"/>
      <c r="F55" s="29" t="s">
        <v>61</v>
      </c>
      <c r="G55" s="2">
        <v>2011</v>
      </c>
      <c r="H55" s="25"/>
      <c r="I55" s="25"/>
      <c r="J55" s="110"/>
      <c r="K55" s="89"/>
      <c r="L55" s="94"/>
      <c r="M55" s="94"/>
      <c r="N55" s="58"/>
    </row>
    <row r="56" spans="1:14" ht="12.75">
      <c r="A56" s="51"/>
      <c r="B56" s="14"/>
      <c r="C56" s="14"/>
      <c r="D56" s="14"/>
      <c r="E56" s="26"/>
      <c r="F56" s="29" t="s">
        <v>89</v>
      </c>
      <c r="G56" s="2"/>
      <c r="H56" s="25"/>
      <c r="I56" s="25"/>
      <c r="J56" s="110"/>
      <c r="K56" s="89"/>
      <c r="L56" s="94"/>
      <c r="M56" s="94"/>
      <c r="N56" s="58"/>
    </row>
    <row r="57" spans="1:14" ht="12.75">
      <c r="A57" s="51"/>
      <c r="B57" s="14"/>
      <c r="C57" s="14"/>
      <c r="D57" s="14"/>
      <c r="E57" s="26"/>
      <c r="F57" s="29" t="s">
        <v>62</v>
      </c>
      <c r="G57" s="2"/>
      <c r="H57" s="25"/>
      <c r="I57" s="25"/>
      <c r="J57" s="110"/>
      <c r="K57" s="89"/>
      <c r="L57" s="94"/>
      <c r="M57" s="94"/>
      <c r="N57" s="86"/>
    </row>
    <row r="58" spans="1:14" ht="12.75">
      <c r="A58" s="51"/>
      <c r="B58" s="14"/>
      <c r="C58" s="14"/>
      <c r="D58" s="14"/>
      <c r="E58" s="26"/>
      <c r="F58" s="29" t="s">
        <v>63</v>
      </c>
      <c r="G58" s="2"/>
      <c r="H58" s="25"/>
      <c r="I58" s="25"/>
      <c r="J58" s="110"/>
      <c r="K58" s="89"/>
      <c r="L58" s="94"/>
      <c r="M58" s="94"/>
      <c r="N58" s="86"/>
    </row>
    <row r="59" spans="1:14" ht="12.75">
      <c r="A59" s="51"/>
      <c r="B59" s="14"/>
      <c r="C59" s="14"/>
      <c r="D59" s="14"/>
      <c r="E59" s="26"/>
      <c r="F59" s="29" t="s">
        <v>64</v>
      </c>
      <c r="G59" s="2"/>
      <c r="H59" s="25"/>
      <c r="I59" s="25"/>
      <c r="J59" s="110"/>
      <c r="K59" s="89"/>
      <c r="L59" s="94"/>
      <c r="M59" s="94"/>
      <c r="N59" s="86"/>
    </row>
    <row r="60" spans="1:15" ht="12.75">
      <c r="A60" s="51"/>
      <c r="B60" s="14"/>
      <c r="C60" s="14"/>
      <c r="D60" s="14"/>
      <c r="E60" s="26"/>
      <c r="F60" s="29" t="s">
        <v>65</v>
      </c>
      <c r="G60" s="2"/>
      <c r="H60" s="25"/>
      <c r="I60" s="25"/>
      <c r="J60" s="110"/>
      <c r="K60" s="89"/>
      <c r="L60" s="94"/>
      <c r="M60" s="94"/>
      <c r="N60" s="86"/>
      <c r="O60" s="116"/>
    </row>
    <row r="61" spans="1:15" ht="12.75">
      <c r="A61" s="106"/>
      <c r="B61" s="15"/>
      <c r="C61" s="15"/>
      <c r="D61" s="15"/>
      <c r="E61" s="137"/>
      <c r="F61" s="143"/>
      <c r="G61" s="66"/>
      <c r="H61" s="67"/>
      <c r="I61" s="67"/>
      <c r="J61" s="144"/>
      <c r="K61" s="115"/>
      <c r="L61" s="140"/>
      <c r="M61" s="140"/>
      <c r="N61" s="73"/>
      <c r="O61" s="116"/>
    </row>
    <row r="62" spans="1:14" ht="12.75">
      <c r="A62" s="125"/>
      <c r="B62" s="11"/>
      <c r="C62" s="11"/>
      <c r="D62" s="11"/>
      <c r="E62" s="26"/>
      <c r="F62" s="37"/>
      <c r="G62" s="26"/>
      <c r="H62" s="27"/>
      <c r="I62" s="27"/>
      <c r="J62" s="23"/>
      <c r="K62" s="94"/>
      <c r="L62" s="94"/>
      <c r="M62" s="94"/>
      <c r="N62" s="94"/>
    </row>
    <row r="63" spans="1:14" ht="12.75">
      <c r="A63" s="125"/>
      <c r="B63" s="11"/>
      <c r="C63" s="11"/>
      <c r="D63" s="11"/>
      <c r="E63" s="26"/>
      <c r="F63" s="37"/>
      <c r="G63" s="26"/>
      <c r="H63" s="27"/>
      <c r="I63" s="27"/>
      <c r="J63" s="23"/>
      <c r="K63" s="94"/>
      <c r="L63" s="94"/>
      <c r="M63" s="94"/>
      <c r="N63" s="94"/>
    </row>
    <row r="64" spans="1:14" ht="12.75">
      <c r="A64" s="125"/>
      <c r="B64" s="11"/>
      <c r="C64" s="11"/>
      <c r="D64" s="11"/>
      <c r="E64" s="26"/>
      <c r="F64" s="37"/>
      <c r="G64" s="26"/>
      <c r="H64" s="27"/>
      <c r="I64" s="27"/>
      <c r="J64" s="23"/>
      <c r="K64" s="94"/>
      <c r="L64" s="94"/>
      <c r="M64" s="94"/>
      <c r="N64" s="94"/>
    </row>
    <row r="65" spans="1:14" ht="12.75">
      <c r="A65" s="125"/>
      <c r="B65" s="11"/>
      <c r="C65" s="11"/>
      <c r="D65" s="11"/>
      <c r="E65" s="26"/>
      <c r="F65" s="37"/>
      <c r="G65" s="26"/>
      <c r="H65" s="27"/>
      <c r="I65" s="27"/>
      <c r="J65" s="23"/>
      <c r="K65" s="94"/>
      <c r="L65" s="94"/>
      <c r="M65" s="94"/>
      <c r="N65" s="94"/>
    </row>
    <row r="66" spans="1:14" ht="12.75">
      <c r="A66" s="125"/>
      <c r="B66" s="11"/>
      <c r="C66" s="11"/>
      <c r="D66" s="11"/>
      <c r="E66" s="26"/>
      <c r="F66" s="37"/>
      <c r="G66" s="26"/>
      <c r="H66" s="27"/>
      <c r="I66" s="27"/>
      <c r="J66" s="23"/>
      <c r="K66" s="94"/>
      <c r="L66" s="94"/>
      <c r="M66" s="94"/>
      <c r="N66" s="94"/>
    </row>
    <row r="67" spans="1:14" ht="12.75">
      <c r="A67" s="125"/>
      <c r="B67" s="11"/>
      <c r="C67" s="11"/>
      <c r="D67" s="11"/>
      <c r="E67" s="26"/>
      <c r="F67" s="37"/>
      <c r="G67" s="26"/>
      <c r="H67" s="27"/>
      <c r="I67" s="27"/>
      <c r="J67" s="23"/>
      <c r="K67" s="94"/>
      <c r="L67" s="94"/>
      <c r="M67" s="94"/>
      <c r="N67" s="94"/>
    </row>
    <row r="68" spans="1:14" ht="12.75">
      <c r="A68" s="125"/>
      <c r="B68" s="11"/>
      <c r="C68" s="11"/>
      <c r="D68" s="11"/>
      <c r="E68" s="26"/>
      <c r="F68" s="37"/>
      <c r="G68" s="26"/>
      <c r="H68" s="27"/>
      <c r="I68" s="27"/>
      <c r="J68" s="23"/>
      <c r="K68" s="94"/>
      <c r="L68" s="94"/>
      <c r="M68" s="94"/>
      <c r="N68" s="94"/>
    </row>
    <row r="69" spans="1:14" ht="12.75">
      <c r="A69" s="125"/>
      <c r="B69" s="11"/>
      <c r="C69" s="11"/>
      <c r="D69" s="11"/>
      <c r="E69" s="26"/>
      <c r="F69" s="37"/>
      <c r="G69" s="26"/>
      <c r="H69" s="27"/>
      <c r="I69" s="27"/>
      <c r="J69" s="23"/>
      <c r="K69" s="94"/>
      <c r="L69" s="94"/>
      <c r="M69" s="94"/>
      <c r="N69" s="94"/>
    </row>
    <row r="70" spans="1:14" ht="12.75">
      <c r="A70" s="125"/>
      <c r="B70" s="11"/>
      <c r="C70" s="11"/>
      <c r="D70" s="11"/>
      <c r="E70" s="26"/>
      <c r="F70" s="37"/>
      <c r="G70" s="26"/>
      <c r="H70" s="27"/>
      <c r="I70" s="27"/>
      <c r="J70" s="23"/>
      <c r="K70" s="94"/>
      <c r="L70" s="94"/>
      <c r="M70" s="94"/>
      <c r="N70" s="94"/>
    </row>
    <row r="71" spans="1:14" ht="12.75">
      <c r="A71" s="125"/>
      <c r="B71" s="11"/>
      <c r="C71" s="11"/>
      <c r="D71" s="11"/>
      <c r="E71" s="26"/>
      <c r="F71" s="37"/>
      <c r="G71" s="26"/>
      <c r="H71" s="27"/>
      <c r="I71" s="27"/>
      <c r="J71" s="23"/>
      <c r="K71" s="94"/>
      <c r="L71" s="94"/>
      <c r="M71" s="94"/>
      <c r="N71" s="94"/>
    </row>
    <row r="72" spans="1:14" ht="12.75">
      <c r="A72" s="125"/>
      <c r="B72" s="11"/>
      <c r="C72" s="11"/>
      <c r="D72" s="11"/>
      <c r="E72" s="26"/>
      <c r="F72" s="37"/>
      <c r="G72" s="26"/>
      <c r="H72" s="27"/>
      <c r="I72" s="27"/>
      <c r="J72" s="23"/>
      <c r="K72" s="94"/>
      <c r="L72" s="94"/>
      <c r="M72" s="94"/>
      <c r="N72" s="94"/>
    </row>
    <row r="73" spans="1:14" ht="12.75">
      <c r="A73" s="125"/>
      <c r="B73" s="11"/>
      <c r="C73" s="11"/>
      <c r="D73" s="11"/>
      <c r="E73" s="26"/>
      <c r="F73" s="37"/>
      <c r="G73" s="26"/>
      <c r="H73" s="27"/>
      <c r="I73" s="27"/>
      <c r="J73" s="23"/>
      <c r="K73" s="94"/>
      <c r="L73" s="94"/>
      <c r="M73" s="94"/>
      <c r="N73" s="94"/>
    </row>
    <row r="74" spans="1:14" ht="12.75">
      <c r="A74" s="125"/>
      <c r="B74" s="11"/>
      <c r="C74" s="11"/>
      <c r="D74" s="11"/>
      <c r="E74" s="26"/>
      <c r="F74" s="37"/>
      <c r="G74" s="26"/>
      <c r="H74" s="27"/>
      <c r="I74" s="27"/>
      <c r="J74" s="23"/>
      <c r="K74" s="94"/>
      <c r="L74" s="94"/>
      <c r="M74" s="94"/>
      <c r="N74" s="94"/>
    </row>
    <row r="75" spans="1:14" ht="12.75">
      <c r="A75" s="135"/>
      <c r="B75" s="136"/>
      <c r="C75" s="136"/>
      <c r="D75" s="136"/>
      <c r="E75" s="137"/>
      <c r="F75" s="48"/>
      <c r="G75" s="137"/>
      <c r="H75" s="138"/>
      <c r="I75" s="138"/>
      <c r="J75" s="139"/>
      <c r="K75" s="140"/>
      <c r="L75" s="140"/>
      <c r="M75" s="140"/>
      <c r="N75" s="140"/>
    </row>
    <row r="76" spans="1:15" ht="22.5">
      <c r="A76" s="62"/>
      <c r="B76" s="14"/>
      <c r="C76" s="14"/>
      <c r="D76" s="10"/>
      <c r="E76" s="10"/>
      <c r="F76" s="42"/>
      <c r="G76" s="6" t="s">
        <v>23</v>
      </c>
      <c r="H76" s="46" t="s">
        <v>25</v>
      </c>
      <c r="I76" s="46" t="s">
        <v>28</v>
      </c>
      <c r="J76" s="111" t="s">
        <v>10</v>
      </c>
      <c r="K76" s="149" t="s">
        <v>31</v>
      </c>
      <c r="L76" s="52"/>
      <c r="M76" s="52"/>
      <c r="N76" s="145"/>
      <c r="O76" s="116"/>
    </row>
    <row r="77" spans="1:15" ht="12.75">
      <c r="A77" s="51" t="s">
        <v>3</v>
      </c>
      <c r="B77" s="14" t="s">
        <v>4</v>
      </c>
      <c r="C77" s="14" t="s">
        <v>5</v>
      </c>
      <c r="D77" s="10" t="s">
        <v>6</v>
      </c>
      <c r="E77" s="6" t="s">
        <v>21</v>
      </c>
      <c r="F77" s="8" t="s">
        <v>22</v>
      </c>
      <c r="G77" s="6" t="s">
        <v>7</v>
      </c>
      <c r="H77" s="45" t="s">
        <v>26</v>
      </c>
      <c r="I77" s="45" t="s">
        <v>29</v>
      </c>
      <c r="J77" s="111" t="s">
        <v>87</v>
      </c>
      <c r="K77" s="76"/>
      <c r="L77" s="69"/>
      <c r="M77" s="69"/>
      <c r="N77" s="147"/>
      <c r="O77" s="116"/>
    </row>
    <row r="78" spans="1:15" ht="12.75" customHeight="1">
      <c r="A78" s="51"/>
      <c r="B78" s="14"/>
      <c r="C78" s="14"/>
      <c r="D78" s="10"/>
      <c r="E78" s="6"/>
      <c r="F78" s="8"/>
      <c r="G78" s="16" t="s">
        <v>24</v>
      </c>
      <c r="H78" s="45" t="s">
        <v>27</v>
      </c>
      <c r="I78" s="45" t="s">
        <v>30</v>
      </c>
      <c r="J78" s="112" t="s">
        <v>88</v>
      </c>
      <c r="K78" s="31"/>
      <c r="L78" s="77"/>
      <c r="M78" s="77"/>
      <c r="N78" s="78"/>
      <c r="O78" s="116"/>
    </row>
    <row r="79" spans="1:15" ht="12.75">
      <c r="A79" s="51"/>
      <c r="B79" s="14"/>
      <c r="C79" s="14"/>
      <c r="D79" s="10"/>
      <c r="E79" s="6"/>
      <c r="F79" s="43"/>
      <c r="G79" s="14"/>
      <c r="H79" s="45"/>
      <c r="I79" s="45" t="s">
        <v>27</v>
      </c>
      <c r="J79" s="112"/>
      <c r="K79" s="63" t="s">
        <v>8</v>
      </c>
      <c r="L79" s="63" t="s">
        <v>9</v>
      </c>
      <c r="M79" s="63" t="s">
        <v>17</v>
      </c>
      <c r="N79" s="80" t="s">
        <v>18</v>
      </c>
      <c r="O79" s="116"/>
    </row>
    <row r="80" spans="1:15" ht="12.75">
      <c r="A80" s="51"/>
      <c r="B80" s="14"/>
      <c r="C80" s="14"/>
      <c r="D80" s="10"/>
      <c r="E80" s="6"/>
      <c r="F80" s="8"/>
      <c r="G80" s="14"/>
      <c r="H80" s="45"/>
      <c r="I80" s="45"/>
      <c r="J80" s="113"/>
      <c r="K80" s="79"/>
      <c r="L80" s="81"/>
      <c r="M80" s="81"/>
      <c r="N80" s="79"/>
      <c r="O80" s="116"/>
    </row>
    <row r="81" spans="1:15" ht="12.75">
      <c r="A81" s="106"/>
      <c r="B81" s="15"/>
      <c r="C81" s="15"/>
      <c r="D81" s="12"/>
      <c r="E81" s="17"/>
      <c r="F81" s="19"/>
      <c r="G81" s="7"/>
      <c r="H81" s="47"/>
      <c r="I81" s="47"/>
      <c r="J81" s="133"/>
      <c r="K81" s="84"/>
      <c r="L81" s="82"/>
      <c r="M81" s="82"/>
      <c r="N81" s="83"/>
      <c r="O81" s="116"/>
    </row>
    <row r="82" spans="1:15" ht="12.75">
      <c r="A82" s="51"/>
      <c r="B82" s="10"/>
      <c r="C82" s="10"/>
      <c r="D82" s="10"/>
      <c r="E82" s="141"/>
      <c r="F82" s="29"/>
      <c r="G82" s="2"/>
      <c r="H82" s="25"/>
      <c r="I82" s="25"/>
      <c r="J82" s="110"/>
      <c r="K82" s="134"/>
      <c r="L82" s="134"/>
      <c r="M82" s="94"/>
      <c r="N82" s="134"/>
      <c r="O82" s="116"/>
    </row>
    <row r="83" spans="1:15" ht="12.75">
      <c r="A83" s="51">
        <v>7</v>
      </c>
      <c r="B83" s="10">
        <v>900</v>
      </c>
      <c r="C83" s="10">
        <v>90004</v>
      </c>
      <c r="D83" s="10">
        <v>6050</v>
      </c>
      <c r="E83" s="1" t="s">
        <v>55</v>
      </c>
      <c r="F83" s="72" t="s">
        <v>66</v>
      </c>
      <c r="G83" s="126"/>
      <c r="H83" s="32">
        <v>2054400</v>
      </c>
      <c r="I83" s="32">
        <f>H83</f>
        <v>2054400</v>
      </c>
      <c r="J83" s="24" t="s">
        <v>0</v>
      </c>
      <c r="K83" s="85">
        <f>SUM(K84:K86)</f>
        <v>55000</v>
      </c>
      <c r="L83" s="85">
        <f>SUM(L84:L86)</f>
        <v>1500000</v>
      </c>
      <c r="M83" s="85">
        <f>SUM(M84:M86)</f>
        <v>475000</v>
      </c>
      <c r="N83" s="85">
        <f>SUM(N84:N86)</f>
        <v>0</v>
      </c>
      <c r="O83" s="116"/>
    </row>
    <row r="84" spans="1:15" ht="12.75">
      <c r="A84" s="51"/>
      <c r="B84" s="10"/>
      <c r="C84" s="10"/>
      <c r="D84" s="10"/>
      <c r="E84" s="108"/>
      <c r="F84" s="29" t="s">
        <v>67</v>
      </c>
      <c r="G84" s="132" t="s">
        <v>14</v>
      </c>
      <c r="H84" s="32"/>
      <c r="I84" s="32"/>
      <c r="J84" s="20" t="s">
        <v>32</v>
      </c>
      <c r="K84" s="97">
        <v>0</v>
      </c>
      <c r="L84" s="97">
        <v>1296250</v>
      </c>
      <c r="M84" s="97">
        <v>403750</v>
      </c>
      <c r="N84" s="96">
        <v>0</v>
      </c>
      <c r="O84" s="116" t="s">
        <v>78</v>
      </c>
    </row>
    <row r="85" spans="1:15" ht="12.75">
      <c r="A85" s="51"/>
      <c r="B85" s="10"/>
      <c r="C85" s="10"/>
      <c r="D85" s="10"/>
      <c r="E85" s="10"/>
      <c r="F85" s="10" t="s">
        <v>68</v>
      </c>
      <c r="G85" s="132">
        <v>2011</v>
      </c>
      <c r="H85" s="32"/>
      <c r="I85" s="32"/>
      <c r="J85" s="20" t="s">
        <v>1</v>
      </c>
      <c r="K85" s="97">
        <v>55000</v>
      </c>
      <c r="L85" s="99">
        <v>203750</v>
      </c>
      <c r="M85" s="99">
        <v>71250</v>
      </c>
      <c r="N85" s="96">
        <v>0</v>
      </c>
      <c r="O85" s="116"/>
    </row>
    <row r="86" spans="1:15" ht="12.75">
      <c r="A86" s="51"/>
      <c r="B86" s="10"/>
      <c r="C86" s="10"/>
      <c r="D86" s="10"/>
      <c r="E86" s="10"/>
      <c r="F86" s="10" t="s">
        <v>69</v>
      </c>
      <c r="G86" s="10"/>
      <c r="H86" s="32"/>
      <c r="I86" s="32"/>
      <c r="J86" s="20" t="s">
        <v>2</v>
      </c>
      <c r="K86" s="97">
        <v>0</v>
      </c>
      <c r="L86" s="99">
        <v>0</v>
      </c>
      <c r="M86" s="99">
        <v>0</v>
      </c>
      <c r="N86" s="73">
        <v>0</v>
      </c>
      <c r="O86" s="116"/>
    </row>
    <row r="87" spans="1:15" ht="12.75">
      <c r="A87" s="51"/>
      <c r="B87" s="10"/>
      <c r="C87" s="10"/>
      <c r="D87" s="10"/>
      <c r="E87" s="10"/>
      <c r="F87" s="10" t="s">
        <v>70</v>
      </c>
      <c r="G87" s="10"/>
      <c r="H87" s="32"/>
      <c r="I87" s="32"/>
      <c r="J87" s="22"/>
      <c r="K87" s="87"/>
      <c r="L87" s="87"/>
      <c r="M87" s="87"/>
      <c r="N87" s="91"/>
      <c r="O87" s="116"/>
    </row>
    <row r="88" spans="1:14" ht="12.75">
      <c r="A88" s="51"/>
      <c r="B88" s="10"/>
      <c r="C88" s="10"/>
      <c r="D88" s="10"/>
      <c r="E88" s="10"/>
      <c r="F88" s="10" t="s">
        <v>71</v>
      </c>
      <c r="G88" s="10"/>
      <c r="H88" s="32"/>
      <c r="I88" s="32"/>
      <c r="J88" s="22"/>
      <c r="K88" s="88"/>
      <c r="L88" s="58"/>
      <c r="M88" s="88"/>
      <c r="N88" s="58"/>
    </row>
    <row r="89" spans="1:14" ht="12.75">
      <c r="A89" s="51"/>
      <c r="B89" s="10"/>
      <c r="C89" s="10"/>
      <c r="D89" s="10"/>
      <c r="E89" s="10"/>
      <c r="F89" s="10" t="s">
        <v>72</v>
      </c>
      <c r="G89" s="10"/>
      <c r="H89" s="32"/>
      <c r="I89" s="41"/>
      <c r="J89" s="22"/>
      <c r="K89" s="88"/>
      <c r="L89" s="58"/>
      <c r="M89" s="88"/>
      <c r="N89" s="58"/>
    </row>
    <row r="90" spans="1:14" ht="12.75">
      <c r="A90" s="51"/>
      <c r="B90" s="14"/>
      <c r="C90" s="10"/>
      <c r="D90" s="10"/>
      <c r="E90" s="10"/>
      <c r="F90" s="10" t="s">
        <v>73</v>
      </c>
      <c r="G90" s="10"/>
      <c r="H90" s="32"/>
      <c r="I90" s="41"/>
      <c r="J90" s="22"/>
      <c r="K90" s="88"/>
      <c r="L90" s="58"/>
      <c r="M90" s="88"/>
      <c r="N90" s="58"/>
    </row>
    <row r="91" spans="1:14" ht="12.75">
      <c r="A91" s="51"/>
      <c r="B91" s="14"/>
      <c r="C91" s="10"/>
      <c r="D91" s="10"/>
      <c r="E91" s="10"/>
      <c r="F91" s="10" t="s">
        <v>74</v>
      </c>
      <c r="G91" s="10"/>
      <c r="H91" s="32"/>
      <c r="I91" s="41"/>
      <c r="J91" s="22"/>
      <c r="K91" s="88"/>
      <c r="L91" s="58"/>
      <c r="M91" s="88"/>
      <c r="N91" s="58"/>
    </row>
    <row r="92" spans="1:14" ht="12.75">
      <c r="A92" s="51"/>
      <c r="B92" s="14"/>
      <c r="C92" s="10"/>
      <c r="D92" s="10"/>
      <c r="E92" s="10"/>
      <c r="F92" s="10" t="s">
        <v>75</v>
      </c>
      <c r="G92" s="10"/>
      <c r="H92" s="32"/>
      <c r="I92" s="41"/>
      <c r="J92" s="22"/>
      <c r="K92" s="88"/>
      <c r="L92" s="58"/>
      <c r="M92" s="88"/>
      <c r="N92" s="58"/>
    </row>
    <row r="93" spans="1:14" ht="12.75">
      <c r="A93" s="51"/>
      <c r="B93" s="10"/>
      <c r="C93" s="10"/>
      <c r="D93" s="10"/>
      <c r="E93" s="10"/>
      <c r="F93" s="10" t="s">
        <v>76</v>
      </c>
      <c r="G93" s="10"/>
      <c r="H93" s="32"/>
      <c r="I93" s="41"/>
      <c r="J93" s="22"/>
      <c r="K93" s="88"/>
      <c r="L93" s="58"/>
      <c r="M93" s="88"/>
      <c r="N93" s="58"/>
    </row>
    <row r="94" spans="1:15" ht="14.25" customHeight="1" thickBot="1">
      <c r="A94" s="70"/>
      <c r="B94" s="10"/>
      <c r="C94" s="10"/>
      <c r="D94" s="10"/>
      <c r="E94" s="35"/>
      <c r="F94" s="10" t="s">
        <v>77</v>
      </c>
      <c r="G94" s="10"/>
      <c r="H94" s="32"/>
      <c r="I94" s="130"/>
      <c r="J94" s="120"/>
      <c r="K94" s="122"/>
      <c r="L94" s="122"/>
      <c r="M94" s="122"/>
      <c r="N94" s="122"/>
      <c r="O94" s="116"/>
    </row>
    <row r="95" spans="1:15" ht="12.75">
      <c r="A95" s="51">
        <v>8</v>
      </c>
      <c r="B95" s="49">
        <v>630</v>
      </c>
      <c r="C95" s="49">
        <v>63095</v>
      </c>
      <c r="D95" s="49">
        <v>6050</v>
      </c>
      <c r="E95" s="26" t="s">
        <v>55</v>
      </c>
      <c r="F95" s="71" t="s">
        <v>79</v>
      </c>
      <c r="G95" s="131" t="s">
        <v>90</v>
      </c>
      <c r="H95" s="61"/>
      <c r="I95" s="32"/>
      <c r="J95" s="24" t="s">
        <v>0</v>
      </c>
      <c r="K95" s="85">
        <f>SUM(K96:K98)</f>
        <v>2700000</v>
      </c>
      <c r="L95" s="85">
        <f>SUM(L96:L98)</f>
        <v>3900000</v>
      </c>
      <c r="M95" s="85">
        <f>SUM(M96:M98)</f>
        <v>1400000</v>
      </c>
      <c r="N95" s="85">
        <f>SUM(N96:N98)</f>
        <v>0</v>
      </c>
      <c r="O95" s="116"/>
    </row>
    <row r="96" spans="1:15" ht="12.75">
      <c r="A96" s="51"/>
      <c r="B96" s="10"/>
      <c r="C96" s="10"/>
      <c r="D96" s="10"/>
      <c r="E96" s="108"/>
      <c r="F96" s="29" t="s">
        <v>34</v>
      </c>
      <c r="G96" s="132">
        <v>2011</v>
      </c>
      <c r="H96" s="32">
        <v>8000000</v>
      </c>
      <c r="I96" s="32">
        <v>8000000</v>
      </c>
      <c r="J96" s="20" t="s">
        <v>32</v>
      </c>
      <c r="K96" s="97">
        <v>1600000</v>
      </c>
      <c r="L96" s="97">
        <v>1800000</v>
      </c>
      <c r="M96" s="97">
        <v>840000</v>
      </c>
      <c r="N96" s="85">
        <v>0</v>
      </c>
      <c r="O96" s="116"/>
    </row>
    <row r="97" spans="1:15" ht="12.75">
      <c r="A97" s="51"/>
      <c r="B97" s="10"/>
      <c r="C97" s="10"/>
      <c r="D97" s="10"/>
      <c r="E97" s="10"/>
      <c r="F97" s="10" t="s">
        <v>80</v>
      </c>
      <c r="G97" s="10"/>
      <c r="H97" s="32"/>
      <c r="I97" s="32"/>
      <c r="J97" s="20" t="s">
        <v>1</v>
      </c>
      <c r="K97" s="97">
        <v>1100000</v>
      </c>
      <c r="L97" s="99">
        <v>2100000</v>
      </c>
      <c r="M97" s="99">
        <v>560000</v>
      </c>
      <c r="N97" s="99">
        <v>0</v>
      </c>
      <c r="O97" s="116"/>
    </row>
    <row r="98" spans="1:15" ht="12.75">
      <c r="A98" s="142"/>
      <c r="B98" s="11"/>
      <c r="C98" s="10"/>
      <c r="D98" s="10"/>
      <c r="E98" s="10"/>
      <c r="F98" s="10" t="s">
        <v>81</v>
      </c>
      <c r="G98" s="10"/>
      <c r="H98" s="32"/>
      <c r="I98" s="32"/>
      <c r="J98" s="20" t="s">
        <v>2</v>
      </c>
      <c r="K98" s="85">
        <v>0</v>
      </c>
      <c r="L98" s="85">
        <v>0</v>
      </c>
      <c r="M98" s="85">
        <v>0</v>
      </c>
      <c r="N98" s="85">
        <v>0</v>
      </c>
      <c r="O98" s="116"/>
    </row>
    <row r="99" spans="1:15" ht="12.75">
      <c r="A99" s="106"/>
      <c r="B99" s="12"/>
      <c r="C99" s="12"/>
      <c r="D99" s="12"/>
      <c r="E99" s="12"/>
      <c r="F99" s="12"/>
      <c r="G99" s="12"/>
      <c r="H99" s="68"/>
      <c r="I99" s="68"/>
      <c r="J99" s="20"/>
      <c r="K99" s="85"/>
      <c r="L99" s="85"/>
      <c r="M99" s="85"/>
      <c r="N99" s="97">
        <v>0</v>
      </c>
      <c r="O99" s="116"/>
    </row>
    <row r="100" spans="1:14" ht="12.75">
      <c r="A100" s="44"/>
      <c r="B100" s="11"/>
      <c r="C100" s="11"/>
      <c r="D100" s="11"/>
      <c r="E100" s="37"/>
      <c r="F100" s="26"/>
      <c r="G100" s="26"/>
      <c r="H100" s="27"/>
      <c r="I100" s="27"/>
      <c r="J100" s="24" t="s">
        <v>0</v>
      </c>
      <c r="K100" s="85">
        <f>K95+K83+K50+K45+K33+K28+K22+K16</f>
        <v>18217191.95</v>
      </c>
      <c r="L100" s="85">
        <f>L95+L83+L50+L45+L33+L28+L22+L16</f>
        <v>44593527</v>
      </c>
      <c r="M100" s="85">
        <f>M95+M83+M50+M45+M33+M28+M22+M16</f>
        <v>23380280.5</v>
      </c>
      <c r="N100" s="85">
        <f>N95+N83+N50+N45+N33+N28+N22+N16</f>
        <v>3500000</v>
      </c>
    </row>
    <row r="101" spans="1:14" ht="14.25">
      <c r="A101" s="42"/>
      <c r="B101" s="11"/>
      <c r="C101" s="11"/>
      <c r="D101" s="11"/>
      <c r="E101" s="151" t="s">
        <v>92</v>
      </c>
      <c r="F101" s="26"/>
      <c r="G101" s="26"/>
      <c r="H101" s="27"/>
      <c r="I101" s="27"/>
      <c r="J101" s="20" t="s">
        <v>32</v>
      </c>
      <c r="K101" s="97">
        <f>K96+K84+K51+K46+K34+K29+K23+K17</f>
        <v>6780000</v>
      </c>
      <c r="L101" s="97">
        <f>L96+L84+L51+L46+L34+L29+L23+L17</f>
        <v>24501485.5</v>
      </c>
      <c r="M101" s="97">
        <f>M96+M84+M51+M46+M34+M29+M23+M17</f>
        <v>12008534.5</v>
      </c>
      <c r="N101" s="97">
        <f>N96+N84+N51+N46+N34+N29+N23+N17</f>
        <v>1750000</v>
      </c>
    </row>
    <row r="102" spans="1:14" ht="12.75">
      <c r="A102" s="42"/>
      <c r="B102" s="11"/>
      <c r="C102" s="11"/>
      <c r="D102" s="11"/>
      <c r="E102" s="11"/>
      <c r="F102" s="11"/>
      <c r="G102" s="11"/>
      <c r="H102" s="52"/>
      <c r="I102" s="52"/>
      <c r="J102" s="20" t="s">
        <v>1</v>
      </c>
      <c r="K102" s="97">
        <f>K97+K85+K52+K47+K35+K30+K24+K18</f>
        <v>11437191.95</v>
      </c>
      <c r="L102" s="97">
        <f>L97+L85+L52+L47+L35+L30+L24+L18</f>
        <v>20092041.5</v>
      </c>
      <c r="M102" s="97">
        <f>M97+M85+M52+M47+M35+M30+M24+M18</f>
        <v>11371746</v>
      </c>
      <c r="N102" s="97">
        <f>N97+N85+N52+N47+N35+N30+N24+N18</f>
        <v>1750000</v>
      </c>
    </row>
    <row r="103" spans="1:14" ht="12" customHeight="1">
      <c r="A103" s="150"/>
      <c r="B103" s="136"/>
      <c r="C103" s="136"/>
      <c r="D103" s="136"/>
      <c r="E103" s="136"/>
      <c r="F103" s="136"/>
      <c r="G103" s="136"/>
      <c r="H103" s="69"/>
      <c r="I103" s="147"/>
      <c r="J103" s="20" t="s">
        <v>2</v>
      </c>
      <c r="K103" s="85">
        <f>K86+K53+K48+K36+K31+K25+K19</f>
        <v>0</v>
      </c>
      <c r="L103" s="85">
        <f>L86+L53+L48+L36+L31+L25+L19</f>
        <v>0</v>
      </c>
      <c r="M103" s="85">
        <f>M86+M53+M48+M36+M31+M25+M19</f>
        <v>0</v>
      </c>
      <c r="N103" s="85">
        <f>N86+N53+N48+N36+N31+N25+N19</f>
        <v>0</v>
      </c>
    </row>
  </sheetData>
  <mergeCells count="6">
    <mergeCell ref="J78:J79"/>
    <mergeCell ref="J80:J81"/>
    <mergeCell ref="J13:J14"/>
    <mergeCell ref="J11:J12"/>
    <mergeCell ref="J41:J42"/>
    <mergeCell ref="J43:J44"/>
  </mergeCells>
  <printOptions/>
  <pageMargins left="0" right="0" top="0.984251968503937" bottom="0.984251968503937" header="0.5118110236220472" footer="0.5118110236220472"/>
  <pageSetup horizontalDpi="600" verticalDpi="600" orientation="landscape" paperSize="9" scale="95" r:id="rId1"/>
  <headerFooter alignWithMargins="0">
    <oddHeader>&amp;C&amp;F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xxx</cp:lastModifiedBy>
  <cp:lastPrinted>2008-11-14T09:02:02Z</cp:lastPrinted>
  <dcterms:created xsi:type="dcterms:W3CDTF">2007-11-09T06:58:48Z</dcterms:created>
  <dcterms:modified xsi:type="dcterms:W3CDTF">2008-11-14T09:06:09Z</dcterms:modified>
  <cp:category/>
  <cp:version/>
  <cp:contentType/>
  <cp:contentStatus/>
</cp:coreProperties>
</file>