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570" windowWidth="9720" windowHeight="7020" activeTab="0"/>
  </bookViews>
  <sheets>
    <sheet name="DOCHi2000" sheetId="1" r:id="rId1"/>
  </sheets>
  <definedNames/>
  <calcPr fullCalcOnLoad="1"/>
</workbook>
</file>

<file path=xl/sharedStrings.xml><?xml version="1.0" encoding="utf-8"?>
<sst xmlns="http://schemas.openxmlformats.org/spreadsheetml/2006/main" count="364" uniqueCount="189">
  <si>
    <t>GOSPODARKA KOMUNALNA</t>
  </si>
  <si>
    <t>BEZPIECZEŃSTWO  PUBLICZNE</t>
  </si>
  <si>
    <t>OGÓŁEM</t>
  </si>
  <si>
    <t>Pozostała działalność</t>
  </si>
  <si>
    <t>Gospodarka gruntami i nieruchom.</t>
  </si>
  <si>
    <t>wpływy z usług</t>
  </si>
  <si>
    <t>OŚWIATA I WYCHOWANIE</t>
  </si>
  <si>
    <t>Szkoły podstawowe</t>
  </si>
  <si>
    <t>Gimnazja</t>
  </si>
  <si>
    <t>DOCH.OD OSÓB PRAWN.,OD</t>
  </si>
  <si>
    <t>OSÓB FIZYCZN.I OD INNYCH...</t>
  </si>
  <si>
    <t>podatek rolny</t>
  </si>
  <si>
    <t>podatek leśny</t>
  </si>
  <si>
    <t>podatek od nieruchomości</t>
  </si>
  <si>
    <t>podatek od środków transportowych</t>
  </si>
  <si>
    <t>podatek od spadków i darowizn</t>
  </si>
  <si>
    <t>Urzędy wojewódzkie</t>
  </si>
  <si>
    <t>subwencje ogólne z budżetu  państwa</t>
  </si>
  <si>
    <t>TRANSPORT I ŁĄCZNOŚĆ</t>
  </si>
  <si>
    <t>I OCHRONA ŚRODOWISKA</t>
  </si>
  <si>
    <t>GOSPODARKA MIESZKANIOWA</t>
  </si>
  <si>
    <t>EDUKACYJNA  OPIEKA</t>
  </si>
  <si>
    <t>WYCHOWAWCZA</t>
  </si>
  <si>
    <t xml:space="preserve">Kolonie i obozy oraz inne formy </t>
  </si>
  <si>
    <t>Usługi opiekuńcze i specjalistyczne</t>
  </si>
  <si>
    <t xml:space="preserve">usługi opiekuńcze </t>
  </si>
  <si>
    <t>Zasiłki i pomoc w naturze oraz</t>
  </si>
  <si>
    <t>Ośrodki pomocy społecznej</t>
  </si>
  <si>
    <t>osób fizycznych</t>
  </si>
  <si>
    <t>Wpływy z podatku dochodowego od</t>
  </si>
  <si>
    <t>Wpływy z pod.rolnego,pod.leśnego,pod.</t>
  </si>
  <si>
    <t>Urzędy gmin</t>
  </si>
  <si>
    <t>I OCHRONA  PRZECIWPOŻAROWA</t>
  </si>
  <si>
    <t>Część oświatowa subwencji ogólnej</t>
  </si>
  <si>
    <t>dla jednostek samorządu terytorial.</t>
  </si>
  <si>
    <t>URZĘDY NACZELNYCH ORGANÓW</t>
  </si>
  <si>
    <t>WŁADZY PAŃSTWOWEJ, KONTROLI</t>
  </si>
  <si>
    <t xml:space="preserve"> I OCHRONY PRAWA  ORAZ SĄDOW.</t>
  </si>
  <si>
    <t>Urzędy naczelnych organów władzy</t>
  </si>
  <si>
    <t>państw.,kontroli i ochrony prawa</t>
  </si>
  <si>
    <t>wpływy z różnych dochodów</t>
  </si>
  <si>
    <t>wpływy z opłaty miejscowej</t>
  </si>
  <si>
    <t>podatków i opłat</t>
  </si>
  <si>
    <t>dochody z najmu i dzierżawy składnik.</t>
  </si>
  <si>
    <t>wpływy z różnych opłat</t>
  </si>
  <si>
    <t>wpływy z tyt.przekształcenia prawa</t>
  </si>
  <si>
    <t>użytkowania wieczystego przysług.</t>
  </si>
  <si>
    <t>osobom fizycznym w prawo własności</t>
  </si>
  <si>
    <t>wpływy z opłat za zarząd, użytkowanie</t>
  </si>
  <si>
    <t>i użytkowanie wieczyste nieruchomości</t>
  </si>
  <si>
    <t>wpływy z różnych  dochodów</t>
  </si>
  <si>
    <t>odsetki od nieterminowych wpłat z tyt.</t>
  </si>
  <si>
    <t>ADMINISTRACJA  PUBLICZNA</t>
  </si>
  <si>
    <t>od ludności</t>
  </si>
  <si>
    <t>pozostałe odsetki</t>
  </si>
  <si>
    <t>podatek od działalności gospodarczej</t>
  </si>
  <si>
    <t>karty podatkowej</t>
  </si>
  <si>
    <t>wpływy z opłaty targowej</t>
  </si>
  <si>
    <t>wpływy z opłaty skarbowej</t>
  </si>
  <si>
    <t>Drogi publiczne powiatowe</t>
  </si>
  <si>
    <t>dotacje celowe otrzymane z powiatu na</t>
  </si>
  <si>
    <t>porozumień między j.s.t.</t>
  </si>
  <si>
    <t>dotacje celowe otrzymane z bud.państ.</t>
  </si>
  <si>
    <t>zleconych gminie ustawami</t>
  </si>
  <si>
    <t>wpłaty z tyt.odpłatnego nabycia prawa</t>
  </si>
  <si>
    <t>gmin</t>
  </si>
  <si>
    <t>składki na ubezpieczenia społeczne</t>
  </si>
  <si>
    <t xml:space="preserve">administr.rządowej oraz innych zadań </t>
  </si>
  <si>
    <t>podatek dochodowy od osób fizycznych</t>
  </si>
  <si>
    <t>podatek dochodowy od osób prawnych</t>
  </si>
  <si>
    <t>osób fizycznych,opłacany w formie</t>
  </si>
  <si>
    <t>dochód budżetu państwa</t>
  </si>
  <si>
    <t>Udziały gmin w podatkach stanow.</t>
  </si>
  <si>
    <t xml:space="preserve">pozostałe odsetki (odsetki od środków </t>
  </si>
  <si>
    <t>Straż Miejska</t>
  </si>
  <si>
    <t>grzywny,mandaty i inne kary pieniężne</t>
  </si>
  <si>
    <t>odsetki od nietrminowych wpłat......</t>
  </si>
  <si>
    <t>podatek od czynności cywilnoprawnych</t>
  </si>
  <si>
    <t>Wpływy z innych opłat stanowiących</t>
  </si>
  <si>
    <t>Przedszkola</t>
  </si>
  <si>
    <t>na rachunkach bankowych i inne)</t>
  </si>
  <si>
    <t>Plan na</t>
  </si>
  <si>
    <t>2002 r.</t>
  </si>
  <si>
    <t>Towarzystwa Budownictwa Społecznego</t>
  </si>
  <si>
    <t>Składki na ubezpieczenie zdrowotne</t>
  </si>
  <si>
    <t>opłacane za osoby pobierające niektóre</t>
  </si>
  <si>
    <t>świadczenia z pomocy społecznej</t>
  </si>
  <si>
    <t>(zwrot nakładów-przedsięwzięcie termomodern.)</t>
  </si>
  <si>
    <t>Drogi publiczne gminne</t>
  </si>
  <si>
    <t xml:space="preserve">wypoczynku dzieci i młodzieży </t>
  </si>
  <si>
    <t>wpływy z opłat za zezwolenia na sprzedaż</t>
  </si>
  <si>
    <t>alkoholu</t>
  </si>
  <si>
    <t>majątkowych Skarbu Państwa,jedn.samorz.</t>
  </si>
  <si>
    <t>teryt.lub innych jednostek zaliczanych do</t>
  </si>
  <si>
    <t>sektora finansów publ.oraz innych umów.....</t>
  </si>
  <si>
    <t>dochody jedn.samorz.teryt.na podst .ustaw</t>
  </si>
  <si>
    <t>RÓŻNE ROZLICZENIA</t>
  </si>
  <si>
    <t>O690</t>
  </si>
  <si>
    <t>POMOC  SPOŁECZNA</t>
  </si>
  <si>
    <t>szkolnej, a także szkolenia młodzieży</t>
  </si>
  <si>
    <t>O970</t>
  </si>
  <si>
    <t>O440</t>
  </si>
  <si>
    <t>O910</t>
  </si>
  <si>
    <t>O470</t>
  </si>
  <si>
    <t>O750</t>
  </si>
  <si>
    <t>O760</t>
  </si>
  <si>
    <t>O770</t>
  </si>
  <si>
    <t>O830</t>
  </si>
  <si>
    <t>O920</t>
  </si>
  <si>
    <t>O570</t>
  </si>
  <si>
    <t>O350</t>
  </si>
  <si>
    <t>O310</t>
  </si>
  <si>
    <t>O320</t>
  </si>
  <si>
    <t>O330</t>
  </si>
  <si>
    <t>O340</t>
  </si>
  <si>
    <t>O360</t>
  </si>
  <si>
    <t>O370</t>
  </si>
  <si>
    <t>O430</t>
  </si>
  <si>
    <t>O500</t>
  </si>
  <si>
    <t>O410</t>
  </si>
  <si>
    <t>O480</t>
  </si>
  <si>
    <t>OO10</t>
  </si>
  <si>
    <t>OO20</t>
  </si>
  <si>
    <t>zadania bieżące realizowane na podst.</t>
  </si>
  <si>
    <t>na realizację własnych zadań bieżących</t>
  </si>
  <si>
    <t>(rozliczenia z lat ubiegłych i różne dochody)</t>
  </si>
  <si>
    <t>ubezpieczenia emerytalne i rentowe</t>
  </si>
  <si>
    <t>z ubezpieczenia społecznego</t>
  </si>
  <si>
    <t>od czynności cywilnoprawnych,podatków</t>
  </si>
  <si>
    <t>i opłat lokalnych od osób prawnych i innych</t>
  </si>
  <si>
    <t>Wpływy z pod.rolnego,pod.leśnego,</t>
  </si>
  <si>
    <t>podatku od spadków i darowizn,podatku</t>
  </si>
  <si>
    <t>od czynności cywilnoprawnych oraz</t>
  </si>
  <si>
    <t>podatków i opłat lokalnych od osób</t>
  </si>
  <si>
    <t>własności  oraz prawa użytkowania</t>
  </si>
  <si>
    <t>wieczystego nieruchomości</t>
  </si>
  <si>
    <t>odsetki od nietermin.wpłat z tyt.pod.i opł.</t>
  </si>
  <si>
    <t>O870</t>
  </si>
  <si>
    <t>wpływy ze sprzedaży składników majątkowych</t>
  </si>
  <si>
    <t xml:space="preserve">wpływy z róznych opłat (wpływy z zajęcia </t>
  </si>
  <si>
    <t>pasa drogowego)</t>
  </si>
  <si>
    <t xml:space="preserve">dochody jst związane z realizacją zadań </t>
  </si>
  <si>
    <t>z zakresu admin.rządowej oraz innych zadań</t>
  </si>
  <si>
    <t>zleconych ustawami (dowody osobiste)</t>
  </si>
  <si>
    <t>jednostek organizacyjnych</t>
  </si>
  <si>
    <t xml:space="preserve">fizycznych </t>
  </si>
  <si>
    <t>gmin(zasiłki okresowe o charakt.obowiązk.)</t>
  </si>
  <si>
    <t>gmin (posiłek dla potrzebujących)</t>
  </si>
  <si>
    <t>Część równoważąca subw.ogólnej dla gmin</t>
  </si>
  <si>
    <t>(kwota równoważąca dodatki mieszkaniowe)</t>
  </si>
  <si>
    <t>wpływy z różnych opłat (szkoła  nr 1)</t>
  </si>
  <si>
    <t>alimentacyjna oraz składki  na</t>
  </si>
  <si>
    <t xml:space="preserve">Świadczenia rodzinne, zaliczka </t>
  </si>
  <si>
    <t>O490</t>
  </si>
  <si>
    <t xml:space="preserve">wpływy z innych lokalnych opłat pobieranych </t>
  </si>
  <si>
    <t>przez jst na podstawie odrębnych ustaw</t>
  </si>
  <si>
    <t>wpływy z usług(sprzedaż ciepła dla BGŻ i inne)</t>
  </si>
  <si>
    <t>rekompensaty utraconych dochodów…..</t>
  </si>
  <si>
    <t>wpływy z opłat za koncesje i licencje</t>
  </si>
  <si>
    <t>O590</t>
  </si>
  <si>
    <t>O400</t>
  </si>
  <si>
    <t>wpływy z opłaty produktowej</t>
  </si>
  <si>
    <t>Załącznik nr 1</t>
  </si>
  <si>
    <t>Dział</t>
  </si>
  <si>
    <t>2008 r.</t>
  </si>
  <si>
    <t xml:space="preserve">Wpływy i wydatki związane z gromadzeniem </t>
  </si>
  <si>
    <t>środków z opłat produktowych</t>
  </si>
  <si>
    <t>z tego:</t>
  </si>
  <si>
    <t>Część wyrównawcza subwencji ogólnej</t>
  </si>
  <si>
    <t>dla gmin</t>
  </si>
  <si>
    <t>Stołówki szkolne</t>
  </si>
  <si>
    <t>opłata od posiadania psów</t>
  </si>
  <si>
    <t>Źródła dochodów</t>
  </si>
  <si>
    <t>Dochody</t>
  </si>
  <si>
    <t>bieżące</t>
  </si>
  <si>
    <t>majątkowe</t>
  </si>
  <si>
    <t>Dochody budżetu gminy Międzyzdroje na 2008 rok</t>
  </si>
  <si>
    <t>Roz</t>
  </si>
  <si>
    <t>dział</t>
  </si>
  <si>
    <t>§</t>
  </si>
  <si>
    <t>w zł</t>
  </si>
  <si>
    <t>na realizację zadań bieżących z zakresu</t>
  </si>
  <si>
    <t>na realizację zadań bieżacych z zakresu</t>
  </si>
  <si>
    <t>Rady Miejskiej w Międzyzdrojach</t>
  </si>
  <si>
    <t>do uchwały nr XVIII/167/07</t>
  </si>
  <si>
    <t>z dnia 18 grudnia 2007 r.</t>
  </si>
  <si>
    <t>dotacje rozwojowe</t>
  </si>
  <si>
    <t>KULTURA I OCHRONA DZIEDZICTWA</t>
  </si>
  <si>
    <t>NARODOWEGO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</si>
</sst>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sz val="8"/>
      <name val="Arial CE"/>
      <family val="2"/>
    </font>
    <font>
      <sz val="11"/>
      <name val="Arial CE"/>
      <family val="0"/>
    </font>
    <font>
      <b/>
      <i/>
      <sz val="11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4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1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6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7" fillId="0" borderId="2" xfId="0" applyFont="1" applyBorder="1" applyAlignment="1">
      <alignment/>
    </xf>
    <xf numFmtId="4" fontId="6" fillId="0" borderId="8" xfId="0" applyNumberFormat="1" applyFont="1" applyBorder="1" applyAlignment="1">
      <alignment/>
    </xf>
    <xf numFmtId="4" fontId="0" fillId="0" borderId="9" xfId="0" applyNumberFormat="1" applyBorder="1" applyAlignment="1">
      <alignment/>
    </xf>
    <xf numFmtId="4" fontId="0" fillId="0" borderId="4" xfId="0" applyNumberFormat="1" applyBorder="1" applyAlignment="1">
      <alignment/>
    </xf>
    <xf numFmtId="0" fontId="3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NumberFormat="1" applyFill="1" applyBorder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5" xfId="0" applyNumberForma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3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9" fillId="0" borderId="2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3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44"/>
  <sheetViews>
    <sheetView showGridLines="0" tabSelected="1" workbookViewId="0" topLeftCell="A201">
      <selection activeCell="J212" sqref="J212"/>
    </sheetView>
  </sheetViews>
  <sheetFormatPr defaultColWidth="9.00390625" defaultRowHeight="12.75"/>
  <cols>
    <col min="1" max="1" width="6.125" style="0" customWidth="1"/>
    <col min="2" max="2" width="6.625" style="0" customWidth="1"/>
    <col min="3" max="3" width="6.125" style="0" customWidth="1"/>
    <col min="4" max="4" width="34.375" style="0" customWidth="1"/>
    <col min="5" max="5" width="0.12890625" style="23" hidden="1" customWidth="1"/>
    <col min="6" max="6" width="14.00390625" style="57" customWidth="1"/>
    <col min="7" max="7" width="14.125" style="0" customWidth="1"/>
    <col min="8" max="8" width="15.375" style="0" customWidth="1"/>
    <col min="9" max="75" width="9.125" style="56" customWidth="1"/>
  </cols>
  <sheetData>
    <row r="1" ht="12.75">
      <c r="F1" s="57" t="s">
        <v>162</v>
      </c>
    </row>
    <row r="2" ht="12.75">
      <c r="F2" s="57" t="s">
        <v>184</v>
      </c>
    </row>
    <row r="3" spans="1:6" ht="12.75">
      <c r="A3" s="54"/>
      <c r="B3" s="54"/>
      <c r="C3" s="54"/>
      <c r="D3" s="54"/>
      <c r="E3" s="55"/>
      <c r="F3" s="84" t="s">
        <v>183</v>
      </c>
    </row>
    <row r="4" spans="1:6" s="56" customFormat="1" ht="12.75">
      <c r="A4" s="54"/>
      <c r="B4" s="54"/>
      <c r="C4" s="54"/>
      <c r="D4" s="54"/>
      <c r="E4" s="55"/>
      <c r="F4" s="84" t="s">
        <v>185</v>
      </c>
    </row>
    <row r="5" spans="1:6" s="56" customFormat="1" ht="12.75">
      <c r="A5" s="54" t="s">
        <v>176</v>
      </c>
      <c r="B5" s="54"/>
      <c r="C5" s="54"/>
      <c r="D5" s="54"/>
      <c r="E5" s="55"/>
      <c r="F5" s="84"/>
    </row>
    <row r="6" spans="1:8" ht="12.75">
      <c r="A6" s="3"/>
      <c r="B6" s="3"/>
      <c r="C6" s="3"/>
      <c r="D6" s="3"/>
      <c r="E6" s="53"/>
      <c r="F6" s="60"/>
      <c r="H6" t="s">
        <v>180</v>
      </c>
    </row>
    <row r="7" spans="1:8" ht="12.75">
      <c r="A7" s="74" t="s">
        <v>163</v>
      </c>
      <c r="B7" s="5" t="s">
        <v>177</v>
      </c>
      <c r="C7" s="5"/>
      <c r="D7" s="74"/>
      <c r="E7" s="73" t="s">
        <v>81</v>
      </c>
      <c r="F7" s="76" t="s">
        <v>81</v>
      </c>
      <c r="G7" s="105" t="s">
        <v>167</v>
      </c>
      <c r="H7" s="106"/>
    </row>
    <row r="8" spans="1:8" ht="12.75">
      <c r="A8" s="75"/>
      <c r="B8" s="75" t="s">
        <v>178</v>
      </c>
      <c r="C8" s="75" t="s">
        <v>179</v>
      </c>
      <c r="D8" s="6" t="s">
        <v>172</v>
      </c>
      <c r="E8" s="71" t="s">
        <v>82</v>
      </c>
      <c r="F8" s="77" t="s">
        <v>164</v>
      </c>
      <c r="G8" s="99" t="s">
        <v>173</v>
      </c>
      <c r="H8" s="74" t="s">
        <v>173</v>
      </c>
    </row>
    <row r="9" spans="1:8" ht="12.75">
      <c r="A9" s="7"/>
      <c r="B9" s="7"/>
      <c r="C9" s="7"/>
      <c r="D9" s="7"/>
      <c r="E9" s="72"/>
      <c r="F9" s="78"/>
      <c r="G9" s="100" t="s">
        <v>174</v>
      </c>
      <c r="H9" s="7" t="s">
        <v>175</v>
      </c>
    </row>
    <row r="10" spans="1:8" ht="12.75">
      <c r="A10" s="104">
        <v>1</v>
      </c>
      <c r="B10" s="21">
        <v>2</v>
      </c>
      <c r="C10" s="21">
        <v>3</v>
      </c>
      <c r="D10" s="21">
        <v>4</v>
      </c>
      <c r="E10" s="24">
        <v>6</v>
      </c>
      <c r="F10" s="69">
        <v>5</v>
      </c>
      <c r="G10" s="102">
        <v>6</v>
      </c>
      <c r="H10" s="86">
        <v>7</v>
      </c>
    </row>
    <row r="11" spans="1:75" s="2" customFormat="1" ht="15">
      <c r="A11" s="10">
        <v>600</v>
      </c>
      <c r="B11" s="10"/>
      <c r="C11" s="10"/>
      <c r="D11" s="11" t="s">
        <v>18</v>
      </c>
      <c r="E11" s="17">
        <f>E12</f>
        <v>0</v>
      </c>
      <c r="F11" s="61">
        <f>F12+F16</f>
        <v>10477755</v>
      </c>
      <c r="G11" s="94">
        <f>G12+G16</f>
        <v>130000</v>
      </c>
      <c r="H11" s="97">
        <f>H12+H16</f>
        <v>10347755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</row>
    <row r="12" spans="1:75" s="33" customFormat="1" ht="12.75">
      <c r="A12" s="34"/>
      <c r="B12" s="34">
        <v>60014</v>
      </c>
      <c r="C12" s="34"/>
      <c r="D12" s="31" t="s">
        <v>59</v>
      </c>
      <c r="E12" s="32">
        <f>E15</f>
        <v>0</v>
      </c>
      <c r="F12" s="62">
        <f>F15</f>
        <v>0</v>
      </c>
      <c r="G12" s="95">
        <f>G15</f>
        <v>0</v>
      </c>
      <c r="H12" s="62">
        <f>H15</f>
        <v>0</v>
      </c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</row>
    <row r="13" spans="1:75" s="41" customFormat="1" ht="12.75">
      <c r="A13" s="38"/>
      <c r="B13" s="38"/>
      <c r="C13" s="38">
        <v>2320</v>
      </c>
      <c r="D13" s="42" t="s">
        <v>60</v>
      </c>
      <c r="E13" s="40"/>
      <c r="F13" s="63"/>
      <c r="H13" s="38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</row>
    <row r="14" spans="1:75" s="41" customFormat="1" ht="12.75">
      <c r="A14" s="38"/>
      <c r="B14" s="38"/>
      <c r="C14" s="38"/>
      <c r="D14" s="42" t="s">
        <v>123</v>
      </c>
      <c r="E14" s="40"/>
      <c r="F14" s="63"/>
      <c r="H14" s="38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</row>
    <row r="15" spans="1:75" s="41" customFormat="1" ht="12.75">
      <c r="A15" s="38"/>
      <c r="B15" s="38"/>
      <c r="C15" s="38"/>
      <c r="D15" s="42" t="s">
        <v>61</v>
      </c>
      <c r="E15" s="40">
        <v>0</v>
      </c>
      <c r="F15" s="63">
        <v>0</v>
      </c>
      <c r="G15" s="41">
        <v>0</v>
      </c>
      <c r="H15" s="38">
        <v>0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</row>
    <row r="16" spans="1:75" s="52" customFormat="1" ht="12.75">
      <c r="A16" s="34"/>
      <c r="B16" s="34">
        <v>60016</v>
      </c>
      <c r="C16" s="34"/>
      <c r="D16" s="50" t="s">
        <v>88</v>
      </c>
      <c r="E16" s="51"/>
      <c r="F16" s="64">
        <f>SUM(F18:F19)</f>
        <v>10477755</v>
      </c>
      <c r="G16" s="64">
        <f>SUM(G18:G19)</f>
        <v>130000</v>
      </c>
      <c r="H16" s="64">
        <f>SUM(H18:H19)</f>
        <v>10347755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</row>
    <row r="17" spans="1:75" s="41" customFormat="1" ht="12.75">
      <c r="A17" s="38"/>
      <c r="B17" s="38"/>
      <c r="C17" s="38" t="s">
        <v>97</v>
      </c>
      <c r="D17" s="42" t="s">
        <v>139</v>
      </c>
      <c r="E17" s="40"/>
      <c r="F17" s="63"/>
      <c r="H17" s="38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</row>
    <row r="18" spans="1:75" s="41" customFormat="1" ht="12.75">
      <c r="A18" s="45"/>
      <c r="B18" s="45"/>
      <c r="C18" s="45"/>
      <c r="D18" s="42" t="s">
        <v>140</v>
      </c>
      <c r="E18" s="40"/>
      <c r="F18" s="63">
        <v>130000</v>
      </c>
      <c r="G18" s="87">
        <f>F18</f>
        <v>130000</v>
      </c>
      <c r="H18" s="38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</row>
    <row r="19" spans="1:75" s="41" customFormat="1" ht="12.75">
      <c r="A19" s="45"/>
      <c r="B19" s="45"/>
      <c r="C19" s="45">
        <v>6200</v>
      </c>
      <c r="D19" s="42" t="s">
        <v>186</v>
      </c>
      <c r="E19" s="40"/>
      <c r="F19" s="63">
        <v>10347755</v>
      </c>
      <c r="G19" s="87">
        <v>0</v>
      </c>
      <c r="H19" s="63">
        <f>F19</f>
        <v>10347755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</row>
    <row r="20" spans="1:75" s="2" customFormat="1" ht="15">
      <c r="A20" s="10">
        <v>700</v>
      </c>
      <c r="B20" s="10"/>
      <c r="C20" s="10"/>
      <c r="D20" s="11" t="s">
        <v>20</v>
      </c>
      <c r="E20" s="17" t="e">
        <f>#REF!+E21+E38</f>
        <v>#REF!</v>
      </c>
      <c r="F20" s="61">
        <f>F21+F38+F42</f>
        <v>30942929</v>
      </c>
      <c r="G20" s="94">
        <f>G21+G38+G42</f>
        <v>3295129</v>
      </c>
      <c r="H20" s="61">
        <f>H21+H38+H42</f>
        <v>27647800</v>
      </c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</row>
    <row r="21" spans="1:75" s="1" customFormat="1" ht="12.75">
      <c r="A21" s="92"/>
      <c r="B21" s="15">
        <v>70005</v>
      </c>
      <c r="C21" s="93"/>
      <c r="D21" s="13" t="s">
        <v>4</v>
      </c>
      <c r="E21" s="18" t="e">
        <f>E23+E27+E30+E33+#REF!+#REF!+E35+E36</f>
        <v>#REF!</v>
      </c>
      <c r="F21" s="65">
        <f>F23+F27+F30+F33+F34+F35+F37</f>
        <v>30000569</v>
      </c>
      <c r="G21" s="96">
        <f>G23+G27+G30+G33+G34+G35+G37</f>
        <v>2352769</v>
      </c>
      <c r="H21" s="65">
        <f>H23+H27+H30+H33+H34+H35+H37</f>
        <v>27647800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</row>
    <row r="22" spans="1:8" ht="12.75">
      <c r="A22" s="35"/>
      <c r="B22" s="35"/>
      <c r="C22" s="35" t="s">
        <v>103</v>
      </c>
      <c r="D22" s="5" t="s">
        <v>48</v>
      </c>
      <c r="E22" s="22"/>
      <c r="F22" s="66"/>
      <c r="H22" s="5"/>
    </row>
    <row r="23" spans="1:8" ht="12.75">
      <c r="A23" s="35"/>
      <c r="B23" s="35"/>
      <c r="C23" s="35"/>
      <c r="D23" s="5" t="s">
        <v>49</v>
      </c>
      <c r="E23" s="22">
        <f>600000+30000+50000</f>
        <v>680000</v>
      </c>
      <c r="F23" s="66">
        <v>905169</v>
      </c>
      <c r="G23" s="57">
        <f>F23</f>
        <v>905169</v>
      </c>
      <c r="H23" s="5"/>
    </row>
    <row r="24" spans="1:8" ht="12.75">
      <c r="A24" s="35"/>
      <c r="B24" s="35"/>
      <c r="C24" s="35" t="s">
        <v>104</v>
      </c>
      <c r="D24" s="5" t="s">
        <v>43</v>
      </c>
      <c r="E24" s="22"/>
      <c r="F24" s="66"/>
      <c r="H24" s="5"/>
    </row>
    <row r="25" spans="1:8" ht="12.75">
      <c r="A25" s="35"/>
      <c r="B25" s="35"/>
      <c r="C25" s="35"/>
      <c r="D25" s="36" t="s">
        <v>92</v>
      </c>
      <c r="E25" s="22"/>
      <c r="F25" s="66"/>
      <c r="H25" s="5"/>
    </row>
    <row r="26" spans="1:8" ht="12.75">
      <c r="A26" s="35"/>
      <c r="B26" s="35"/>
      <c r="C26" s="35"/>
      <c r="D26" s="5" t="s">
        <v>93</v>
      </c>
      <c r="E26" s="22"/>
      <c r="F26" s="66"/>
      <c r="H26" s="5"/>
    </row>
    <row r="27" spans="1:8" ht="12.75">
      <c r="A27" s="35"/>
      <c r="B27" s="35"/>
      <c r="C27" s="35"/>
      <c r="D27" s="5" t="s">
        <v>94</v>
      </c>
      <c r="E27" s="22">
        <v>1015000</v>
      </c>
      <c r="F27" s="66">
        <v>1400000</v>
      </c>
      <c r="G27" s="57">
        <f>F27</f>
        <v>1400000</v>
      </c>
      <c r="H27" s="5"/>
    </row>
    <row r="28" spans="1:8" ht="12.75">
      <c r="A28" s="35"/>
      <c r="B28" s="35"/>
      <c r="C28" s="35" t="s">
        <v>105</v>
      </c>
      <c r="D28" s="5" t="s">
        <v>45</v>
      </c>
      <c r="E28" s="22"/>
      <c r="F28" s="66"/>
      <c r="H28" s="5"/>
    </row>
    <row r="29" spans="1:8" ht="12.75">
      <c r="A29" s="35"/>
      <c r="B29" s="35"/>
      <c r="C29" s="35"/>
      <c r="D29" s="5" t="s">
        <v>46</v>
      </c>
      <c r="E29" s="22"/>
      <c r="F29" s="66"/>
      <c r="H29" s="5"/>
    </row>
    <row r="30" spans="1:8" ht="12.75">
      <c r="A30" s="35"/>
      <c r="B30" s="35"/>
      <c r="C30" s="35"/>
      <c r="D30" s="5" t="s">
        <v>47</v>
      </c>
      <c r="E30" s="22">
        <v>100000</v>
      </c>
      <c r="F30" s="66">
        <v>140000</v>
      </c>
      <c r="H30" s="66">
        <f>F30</f>
        <v>140000</v>
      </c>
    </row>
    <row r="31" spans="1:8" ht="12.75">
      <c r="A31" s="35"/>
      <c r="B31" s="35"/>
      <c r="C31" s="35" t="s">
        <v>106</v>
      </c>
      <c r="D31" s="5" t="s">
        <v>64</v>
      </c>
      <c r="E31" s="22"/>
      <c r="F31" s="66"/>
      <c r="H31" s="5"/>
    </row>
    <row r="32" spans="1:8" ht="12.75">
      <c r="A32" s="35"/>
      <c r="B32" s="35"/>
      <c r="C32" s="35"/>
      <c r="D32" s="5" t="s">
        <v>134</v>
      </c>
      <c r="E32" s="22"/>
      <c r="F32" s="66"/>
      <c r="H32" s="5"/>
    </row>
    <row r="33" spans="1:8" ht="12.75">
      <c r="A33" s="35"/>
      <c r="B33" s="35"/>
      <c r="C33" s="35"/>
      <c r="D33" s="5" t="s">
        <v>135</v>
      </c>
      <c r="E33" s="22">
        <v>0</v>
      </c>
      <c r="F33" s="66">
        <v>1200000</v>
      </c>
      <c r="H33" s="66">
        <f>F33</f>
        <v>1200000</v>
      </c>
    </row>
    <row r="34" spans="1:8" ht="12.75">
      <c r="A34" s="35"/>
      <c r="B34" s="35"/>
      <c r="C34" s="35" t="s">
        <v>137</v>
      </c>
      <c r="D34" s="36" t="s">
        <v>138</v>
      </c>
      <c r="E34" s="22"/>
      <c r="F34" s="66">
        <f>25657800+650000</f>
        <v>26307800</v>
      </c>
      <c r="H34" s="66">
        <f>F34</f>
        <v>26307800</v>
      </c>
    </row>
    <row r="35" spans="1:8" ht="12.75">
      <c r="A35" s="35"/>
      <c r="B35" s="35"/>
      <c r="C35" s="35" t="s">
        <v>108</v>
      </c>
      <c r="D35" s="5" t="s">
        <v>54</v>
      </c>
      <c r="E35" s="22">
        <v>35000</v>
      </c>
      <c r="F35" s="66">
        <v>38900</v>
      </c>
      <c r="G35" s="57">
        <f>F35</f>
        <v>38900</v>
      </c>
      <c r="H35" s="5"/>
    </row>
    <row r="36" spans="1:8" ht="12.75">
      <c r="A36" s="35"/>
      <c r="B36" s="35"/>
      <c r="C36" s="35" t="s">
        <v>100</v>
      </c>
      <c r="D36" s="5" t="s">
        <v>50</v>
      </c>
      <c r="E36" s="22" t="e">
        <f>#REF!</f>
        <v>#REF!</v>
      </c>
      <c r="F36" s="66"/>
      <c r="H36" s="5"/>
    </row>
    <row r="37" spans="1:8" ht="12.75">
      <c r="A37" s="35"/>
      <c r="B37" s="35"/>
      <c r="C37" s="35"/>
      <c r="D37" s="36" t="s">
        <v>125</v>
      </c>
      <c r="E37" s="22"/>
      <c r="F37" s="66">
        <v>8700</v>
      </c>
      <c r="G37" s="57">
        <f>F37</f>
        <v>8700</v>
      </c>
      <c r="H37" s="5"/>
    </row>
    <row r="38" spans="1:75" s="33" customFormat="1" ht="12.75">
      <c r="A38" s="34"/>
      <c r="B38" s="34">
        <v>70021</v>
      </c>
      <c r="C38" s="34"/>
      <c r="D38" s="46" t="s">
        <v>83</v>
      </c>
      <c r="E38" s="32">
        <f>E41</f>
        <v>98672</v>
      </c>
      <c r="F38" s="62">
        <f>SUM(F39:F41)</f>
        <v>18000</v>
      </c>
      <c r="G38" s="95">
        <f>SUM(G39:G41)</f>
        <v>18000</v>
      </c>
      <c r="H38" s="62">
        <f>SUM(H39:H41)</f>
        <v>0</v>
      </c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</row>
    <row r="39" spans="1:75" s="44" customFormat="1" ht="12.75">
      <c r="A39" s="38"/>
      <c r="B39" s="38"/>
      <c r="C39" s="38" t="s">
        <v>108</v>
      </c>
      <c r="D39" s="36" t="s">
        <v>54</v>
      </c>
      <c r="E39" s="43"/>
      <c r="F39" s="67">
        <v>5000</v>
      </c>
      <c r="G39" s="88">
        <f>F39</f>
        <v>5000</v>
      </c>
      <c r="H39" s="37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</row>
    <row r="40" spans="1:8" ht="12.75">
      <c r="A40" s="38"/>
      <c r="B40" s="38"/>
      <c r="C40" s="38" t="s">
        <v>100</v>
      </c>
      <c r="D40" s="36" t="s">
        <v>40</v>
      </c>
      <c r="E40" s="22"/>
      <c r="F40" s="66"/>
      <c r="H40" s="5"/>
    </row>
    <row r="41" spans="1:8" ht="12.75">
      <c r="A41" s="47"/>
      <c r="B41" s="47"/>
      <c r="C41" s="47"/>
      <c r="D41" s="49" t="s">
        <v>87</v>
      </c>
      <c r="E41" s="22">
        <f>13332+9083+32724+35748+7785</f>
        <v>98672</v>
      </c>
      <c r="F41" s="66">
        <v>13000</v>
      </c>
      <c r="G41" s="57">
        <f>F41</f>
        <v>13000</v>
      </c>
      <c r="H41" s="5"/>
    </row>
    <row r="42" spans="1:75" s="33" customFormat="1" ht="12.75">
      <c r="A42" s="34"/>
      <c r="B42" s="34">
        <v>70095</v>
      </c>
      <c r="C42" s="34"/>
      <c r="D42" s="31" t="s">
        <v>3</v>
      </c>
      <c r="E42" s="32"/>
      <c r="F42" s="62">
        <f>SUM(F44:F46)</f>
        <v>924360</v>
      </c>
      <c r="G42" s="62">
        <f>SUM(G44:G46)</f>
        <v>924360</v>
      </c>
      <c r="H42" s="62">
        <f>SUM(H44:H46)</f>
        <v>0</v>
      </c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</row>
    <row r="43" spans="1:75" s="44" customFormat="1" ht="12.75">
      <c r="A43" s="38"/>
      <c r="B43" s="38"/>
      <c r="C43" s="38" t="s">
        <v>104</v>
      </c>
      <c r="D43" s="5" t="s">
        <v>43</v>
      </c>
      <c r="E43" s="43"/>
      <c r="F43" s="67"/>
      <c r="G43" s="88"/>
      <c r="H43" s="37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</row>
    <row r="44" spans="1:75" s="44" customFormat="1" ht="12.75">
      <c r="A44" s="38"/>
      <c r="B44" s="38"/>
      <c r="C44" s="38"/>
      <c r="D44" s="36" t="s">
        <v>92</v>
      </c>
      <c r="E44" s="43"/>
      <c r="F44" s="67"/>
      <c r="G44" s="88"/>
      <c r="H44" s="37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</row>
    <row r="45" spans="1:75" s="44" customFormat="1" ht="12.75">
      <c r="A45" s="38"/>
      <c r="B45" s="38"/>
      <c r="C45" s="38"/>
      <c r="D45" s="5" t="s">
        <v>93</v>
      </c>
      <c r="E45" s="43"/>
      <c r="F45" s="67"/>
      <c r="G45" s="88"/>
      <c r="H45" s="37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</row>
    <row r="46" spans="1:75" s="44" customFormat="1" ht="12.75">
      <c r="A46" s="38"/>
      <c r="B46" s="38"/>
      <c r="C46" s="38"/>
      <c r="D46" s="5" t="s">
        <v>94</v>
      </c>
      <c r="E46" s="43"/>
      <c r="F46" s="67">
        <v>924360</v>
      </c>
      <c r="G46" s="88">
        <f>F46</f>
        <v>924360</v>
      </c>
      <c r="H46" s="37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</row>
    <row r="47" spans="1:75" s="29" customFormat="1" ht="15">
      <c r="A47" s="30">
        <v>750</v>
      </c>
      <c r="B47" s="30"/>
      <c r="C47" s="30"/>
      <c r="D47" s="27" t="s">
        <v>52</v>
      </c>
      <c r="E47" s="28" t="e">
        <f>E48+#REF!+E66</f>
        <v>#REF!</v>
      </c>
      <c r="F47" s="59">
        <f>F48+F62+F66</f>
        <v>210500</v>
      </c>
      <c r="G47" s="59">
        <f>G48+G62+G66</f>
        <v>210500</v>
      </c>
      <c r="H47" s="59">
        <f>H48+H62+H66</f>
        <v>0</v>
      </c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</row>
    <row r="48" spans="1:75" s="1" customFormat="1" ht="12.75">
      <c r="A48" s="12"/>
      <c r="B48" s="15">
        <v>75011</v>
      </c>
      <c r="C48" s="12"/>
      <c r="D48" s="13" t="s">
        <v>16</v>
      </c>
      <c r="E48" s="18">
        <f>E52</f>
        <v>62000</v>
      </c>
      <c r="F48" s="65">
        <f>SUM(F52:F55)</f>
        <v>72000</v>
      </c>
      <c r="G48" s="96">
        <f>SUM(G52:G55)</f>
        <v>72000</v>
      </c>
      <c r="H48" s="65">
        <f>SUM(H52:H55)</f>
        <v>0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</row>
    <row r="49" spans="1:75" s="1" customFormat="1" ht="12.75">
      <c r="A49" s="35"/>
      <c r="B49" s="35"/>
      <c r="C49" s="35">
        <v>2010</v>
      </c>
      <c r="D49" s="5" t="s">
        <v>62</v>
      </c>
      <c r="E49" s="18"/>
      <c r="F49" s="65"/>
      <c r="H49" s="1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</row>
    <row r="50" spans="1:75" s="1" customFormat="1" ht="12.75">
      <c r="A50" s="35"/>
      <c r="B50" s="35"/>
      <c r="C50" s="35"/>
      <c r="D50" s="5" t="s">
        <v>181</v>
      </c>
      <c r="E50" s="18"/>
      <c r="F50" s="65"/>
      <c r="H50" s="1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</row>
    <row r="51" spans="1:75" s="1" customFormat="1" ht="12.75">
      <c r="A51" s="35"/>
      <c r="B51" s="35"/>
      <c r="C51" s="35"/>
      <c r="D51" s="5" t="s">
        <v>67</v>
      </c>
      <c r="E51" s="18"/>
      <c r="F51" s="65"/>
      <c r="H51" s="1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</row>
    <row r="52" spans="1:75" s="1" customFormat="1" ht="12.75">
      <c r="A52" s="35"/>
      <c r="B52" s="35"/>
      <c r="C52" s="35"/>
      <c r="D52" s="5" t="s">
        <v>63</v>
      </c>
      <c r="E52" s="43">
        <v>62000</v>
      </c>
      <c r="F52" s="67">
        <v>70000</v>
      </c>
      <c r="G52" s="90">
        <f>F52</f>
        <v>70000</v>
      </c>
      <c r="H52" s="1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</row>
    <row r="53" spans="1:75" s="1" customFormat="1" ht="12.75">
      <c r="A53" s="35"/>
      <c r="B53" s="35"/>
      <c r="C53" s="35">
        <v>2360</v>
      </c>
      <c r="D53" s="5" t="s">
        <v>141</v>
      </c>
      <c r="E53" s="43"/>
      <c r="F53" s="67"/>
      <c r="H53" s="1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</row>
    <row r="54" spans="1:75" s="1" customFormat="1" ht="12.75">
      <c r="A54" s="35"/>
      <c r="B54" s="35"/>
      <c r="C54" s="35"/>
      <c r="D54" s="36" t="s">
        <v>142</v>
      </c>
      <c r="E54" s="43"/>
      <c r="F54" s="67"/>
      <c r="H54" s="1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</row>
    <row r="55" spans="1:75" s="1" customFormat="1" ht="12.75">
      <c r="A55" s="110"/>
      <c r="B55" s="110"/>
      <c r="C55" s="110"/>
      <c r="D55" s="7" t="s">
        <v>143</v>
      </c>
      <c r="E55" s="141"/>
      <c r="F55" s="142">
        <v>2000</v>
      </c>
      <c r="G55" s="143">
        <f>F55</f>
        <v>2000</v>
      </c>
      <c r="H55" s="144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</row>
    <row r="56" spans="1:8" ht="12.75">
      <c r="A56" s="109"/>
      <c r="B56" s="109"/>
      <c r="C56" s="109"/>
      <c r="D56" s="56"/>
      <c r="E56" s="71"/>
      <c r="F56" s="70"/>
      <c r="G56" s="70"/>
      <c r="H56" s="56"/>
    </row>
    <row r="57" spans="1:8" ht="12.75">
      <c r="A57" s="109"/>
      <c r="B57" s="109"/>
      <c r="C57" s="109"/>
      <c r="D57" s="56"/>
      <c r="E57" s="71"/>
      <c r="F57" s="70"/>
      <c r="G57" s="70"/>
      <c r="H57" s="56"/>
    </row>
    <row r="58" spans="1:8" ht="12.75">
      <c r="A58" s="74" t="s">
        <v>163</v>
      </c>
      <c r="B58" s="74" t="s">
        <v>177</v>
      </c>
      <c r="C58" s="74"/>
      <c r="D58" s="74"/>
      <c r="E58" s="73" t="s">
        <v>81</v>
      </c>
      <c r="F58" s="76" t="s">
        <v>81</v>
      </c>
      <c r="G58" s="105" t="s">
        <v>167</v>
      </c>
      <c r="H58" s="106"/>
    </row>
    <row r="59" spans="1:8" ht="12.75">
      <c r="A59" s="75"/>
      <c r="B59" s="75" t="s">
        <v>178</v>
      </c>
      <c r="C59" s="75" t="s">
        <v>179</v>
      </c>
      <c r="D59" s="6" t="s">
        <v>172</v>
      </c>
      <c r="E59" s="71" t="s">
        <v>82</v>
      </c>
      <c r="F59" s="77" t="s">
        <v>164</v>
      </c>
      <c r="G59" s="99" t="s">
        <v>173</v>
      </c>
      <c r="H59" s="74" t="s">
        <v>173</v>
      </c>
    </row>
    <row r="60" spans="1:8" ht="12.75">
      <c r="A60" s="7"/>
      <c r="B60" s="7"/>
      <c r="C60" s="7"/>
      <c r="D60" s="7"/>
      <c r="E60" s="72"/>
      <c r="F60" s="78"/>
      <c r="G60" s="100" t="s">
        <v>174</v>
      </c>
      <c r="H60" s="7" t="s">
        <v>175</v>
      </c>
    </row>
    <row r="61" spans="1:8" ht="12.75">
      <c r="A61" s="104">
        <v>1</v>
      </c>
      <c r="B61" s="21">
        <v>2</v>
      </c>
      <c r="C61" s="21">
        <v>3</v>
      </c>
      <c r="D61" s="21">
        <v>4</v>
      </c>
      <c r="E61" s="24">
        <v>6</v>
      </c>
      <c r="F61" s="69">
        <v>5</v>
      </c>
      <c r="G61" s="102">
        <v>6</v>
      </c>
      <c r="H61" s="86">
        <v>7</v>
      </c>
    </row>
    <row r="62" spans="1:8" ht="12.75">
      <c r="A62" s="135"/>
      <c r="B62" s="15">
        <v>75023</v>
      </c>
      <c r="C62" s="12"/>
      <c r="D62" s="13" t="s">
        <v>31</v>
      </c>
      <c r="E62" s="18" t="e">
        <f>#REF!+#REF!+E64</f>
        <v>#REF!</v>
      </c>
      <c r="F62" s="65">
        <f>SUM(F63:F64)</f>
        <v>4700</v>
      </c>
      <c r="G62" s="96">
        <f>SUM(G63:G64)</f>
        <v>4700</v>
      </c>
      <c r="H62" s="65">
        <f>SUM(H63:H64)</f>
        <v>0</v>
      </c>
    </row>
    <row r="63" spans="1:8" ht="12.75">
      <c r="A63" s="135"/>
      <c r="B63" s="35"/>
      <c r="C63" s="35" t="s">
        <v>108</v>
      </c>
      <c r="D63" s="5" t="s">
        <v>54</v>
      </c>
      <c r="E63" s="22"/>
      <c r="F63" s="66">
        <v>100</v>
      </c>
      <c r="G63" s="57">
        <f>F63</f>
        <v>100</v>
      </c>
      <c r="H63" s="5"/>
    </row>
    <row r="64" spans="1:8" ht="12.75">
      <c r="A64" s="135"/>
      <c r="B64" s="35"/>
      <c r="C64" s="35" t="s">
        <v>100</v>
      </c>
      <c r="D64" s="5" t="s">
        <v>40</v>
      </c>
      <c r="E64" s="22" t="e">
        <f>SUM(#REF!)</f>
        <v>#REF!</v>
      </c>
      <c r="F64" s="66">
        <v>4600</v>
      </c>
      <c r="G64" s="57">
        <f>F64</f>
        <v>4600</v>
      </c>
      <c r="H64" s="5"/>
    </row>
    <row r="65" spans="1:8" ht="12.75">
      <c r="A65" s="135"/>
      <c r="B65" s="136"/>
      <c r="C65" s="136"/>
      <c r="D65" s="136"/>
      <c r="E65" s="137"/>
      <c r="F65" s="138"/>
      <c r="G65" s="139"/>
      <c r="H65" s="140"/>
    </row>
    <row r="66" spans="1:75" s="1" customFormat="1" ht="12.75">
      <c r="A66" s="12"/>
      <c r="B66" s="15">
        <v>75095</v>
      </c>
      <c r="C66" s="12"/>
      <c r="D66" s="13" t="s">
        <v>3</v>
      </c>
      <c r="E66" s="18" t="e">
        <f>#REF!+#REF!+#REF!+E70</f>
        <v>#REF!</v>
      </c>
      <c r="F66" s="65">
        <f>SUM(F67:F70)</f>
        <v>133800</v>
      </c>
      <c r="G66" s="96">
        <f>SUM(G67:G70)</f>
        <v>133800</v>
      </c>
      <c r="H66" s="65">
        <f>SUM(H67:H70)</f>
        <v>0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</row>
    <row r="67" spans="1:75" s="1" customFormat="1" ht="12.75">
      <c r="A67" s="16"/>
      <c r="B67" s="16"/>
      <c r="C67" s="16" t="s">
        <v>159</v>
      </c>
      <c r="D67" s="9" t="s">
        <v>158</v>
      </c>
      <c r="E67" s="25"/>
      <c r="F67" s="68">
        <v>800</v>
      </c>
      <c r="G67" s="90">
        <f>F67</f>
        <v>800</v>
      </c>
      <c r="H67" s="1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</row>
    <row r="68" spans="1:75" s="4" customFormat="1" ht="12.75">
      <c r="A68" s="16"/>
      <c r="B68" s="16"/>
      <c r="C68" s="16" t="s">
        <v>107</v>
      </c>
      <c r="D68" s="20" t="s">
        <v>156</v>
      </c>
      <c r="E68" s="25"/>
      <c r="F68" s="68">
        <v>33000</v>
      </c>
      <c r="G68" s="90">
        <f>F68</f>
        <v>33000</v>
      </c>
      <c r="H68" s="9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</row>
    <row r="69" spans="1:8" ht="12.75">
      <c r="A69" s="35"/>
      <c r="B69" s="35"/>
      <c r="C69" s="35" t="s">
        <v>108</v>
      </c>
      <c r="D69" s="5" t="s">
        <v>73</v>
      </c>
      <c r="E69" s="22"/>
      <c r="F69" s="66"/>
      <c r="H69" s="5"/>
    </row>
    <row r="70" spans="1:8" ht="12.75">
      <c r="A70" s="5"/>
      <c r="B70" s="5"/>
      <c r="C70" s="5"/>
      <c r="D70" s="5" t="s">
        <v>80</v>
      </c>
      <c r="E70" s="22">
        <v>1000</v>
      </c>
      <c r="F70" s="66">
        <v>100000</v>
      </c>
      <c r="G70" s="57">
        <f>F70</f>
        <v>100000</v>
      </c>
      <c r="H70" s="5"/>
    </row>
    <row r="71" spans="1:75" s="2" customFormat="1" ht="15">
      <c r="A71" s="10">
        <v>751</v>
      </c>
      <c r="B71" s="10"/>
      <c r="C71" s="10"/>
      <c r="D71" s="26" t="s">
        <v>35</v>
      </c>
      <c r="E71" s="17"/>
      <c r="F71" s="61"/>
      <c r="H71" s="11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</row>
    <row r="72" spans="1:75" s="2" customFormat="1" ht="15">
      <c r="A72" s="10"/>
      <c r="B72" s="10"/>
      <c r="C72" s="10"/>
      <c r="D72" s="26" t="s">
        <v>36</v>
      </c>
      <c r="E72" s="17"/>
      <c r="F72" s="61"/>
      <c r="H72" s="11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</row>
    <row r="73" spans="1:75" s="2" customFormat="1" ht="15">
      <c r="A73" s="10"/>
      <c r="B73" s="10"/>
      <c r="C73" s="10"/>
      <c r="D73" s="26" t="s">
        <v>37</v>
      </c>
      <c r="E73" s="17" t="e">
        <f>E75+#REF!+#REF!+#REF!</f>
        <v>#REF!</v>
      </c>
      <c r="F73" s="61">
        <f>F75</f>
        <v>1140</v>
      </c>
      <c r="G73" s="94">
        <f>G75</f>
        <v>1140</v>
      </c>
      <c r="H73" s="61">
        <f>H75</f>
        <v>0</v>
      </c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</row>
    <row r="74" spans="1:75" s="1" customFormat="1" ht="12.75">
      <c r="A74" s="12"/>
      <c r="B74" s="15">
        <v>75101</v>
      </c>
      <c r="C74" s="12"/>
      <c r="D74" s="13" t="s">
        <v>38</v>
      </c>
      <c r="E74" s="18"/>
      <c r="F74" s="65"/>
      <c r="H74" s="1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</row>
    <row r="75" spans="1:75" s="1" customFormat="1" ht="12.75">
      <c r="A75" s="12"/>
      <c r="B75" s="12"/>
      <c r="C75" s="12"/>
      <c r="D75" s="13" t="s">
        <v>39</v>
      </c>
      <c r="E75" s="18">
        <f>E79</f>
        <v>1020</v>
      </c>
      <c r="F75" s="65">
        <f>F79</f>
        <v>1140</v>
      </c>
      <c r="G75" s="96">
        <f>G79</f>
        <v>1140</v>
      </c>
      <c r="H75" s="65">
        <f>H79</f>
        <v>0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</row>
    <row r="76" spans="1:8" ht="12.75">
      <c r="A76" s="35"/>
      <c r="B76" s="35"/>
      <c r="C76" s="35">
        <v>2010</v>
      </c>
      <c r="D76" s="5" t="s">
        <v>62</v>
      </c>
      <c r="E76" s="22"/>
      <c r="F76" s="66"/>
      <c r="H76" s="5"/>
    </row>
    <row r="77" spans="1:8" ht="12.75">
      <c r="A77" s="35"/>
      <c r="B77" s="35"/>
      <c r="C77" s="35"/>
      <c r="D77" s="5" t="s">
        <v>181</v>
      </c>
      <c r="E77" s="22"/>
      <c r="F77" s="66"/>
      <c r="H77" s="5"/>
    </row>
    <row r="78" spans="1:8" ht="12.75">
      <c r="A78" s="35"/>
      <c r="B78" s="35"/>
      <c r="C78" s="35"/>
      <c r="D78" s="5" t="s">
        <v>67</v>
      </c>
      <c r="E78" s="22"/>
      <c r="F78" s="66"/>
      <c r="H78" s="5"/>
    </row>
    <row r="79" spans="1:8" ht="12.75">
      <c r="A79" s="35"/>
      <c r="B79" s="35"/>
      <c r="C79" s="35"/>
      <c r="D79" s="5" t="s">
        <v>63</v>
      </c>
      <c r="E79" s="22">
        <v>1020</v>
      </c>
      <c r="F79" s="66">
        <v>1140</v>
      </c>
      <c r="G79" s="57">
        <f>F79</f>
        <v>1140</v>
      </c>
      <c r="H79" s="5"/>
    </row>
    <row r="80" spans="1:75" s="2" customFormat="1" ht="15">
      <c r="A80" s="10">
        <v>754</v>
      </c>
      <c r="B80" s="10"/>
      <c r="C80" s="10"/>
      <c r="D80" s="8" t="s">
        <v>1</v>
      </c>
      <c r="E80" s="17"/>
      <c r="F80" s="61"/>
      <c r="H80" s="11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</row>
    <row r="81" spans="1:75" s="2" customFormat="1" ht="15">
      <c r="A81" s="10"/>
      <c r="B81" s="10"/>
      <c r="C81" s="10"/>
      <c r="D81" s="8" t="s">
        <v>32</v>
      </c>
      <c r="E81" s="17" t="e">
        <f>#REF!+E82</f>
        <v>#REF!</v>
      </c>
      <c r="F81" s="61">
        <f>F82</f>
        <v>30000</v>
      </c>
      <c r="G81" s="94">
        <f>G82</f>
        <v>30000</v>
      </c>
      <c r="H81" s="61">
        <f>H82</f>
        <v>0</v>
      </c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</row>
    <row r="82" spans="1:75" s="33" customFormat="1" ht="12.75">
      <c r="A82" s="34"/>
      <c r="B82" s="34">
        <v>75416</v>
      </c>
      <c r="C82" s="34"/>
      <c r="D82" s="31" t="s">
        <v>74</v>
      </c>
      <c r="E82" s="32">
        <f>E84</f>
        <v>16000</v>
      </c>
      <c r="F82" s="62">
        <f>F84</f>
        <v>30000</v>
      </c>
      <c r="G82" s="95">
        <f>G84</f>
        <v>30000</v>
      </c>
      <c r="H82" s="62">
        <f>H84</f>
        <v>0</v>
      </c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</row>
    <row r="83" spans="1:8" ht="12.75">
      <c r="A83" s="35"/>
      <c r="B83" s="35"/>
      <c r="C83" s="35" t="s">
        <v>109</v>
      </c>
      <c r="D83" s="5" t="s">
        <v>75</v>
      </c>
      <c r="E83" s="22"/>
      <c r="F83" s="66"/>
      <c r="H83" s="5"/>
    </row>
    <row r="84" spans="1:8" ht="12.75">
      <c r="A84" s="35"/>
      <c r="B84" s="35"/>
      <c r="C84" s="35"/>
      <c r="D84" s="5" t="s">
        <v>53</v>
      </c>
      <c r="E84" s="22">
        <v>16000</v>
      </c>
      <c r="F84" s="66">
        <v>30000</v>
      </c>
      <c r="G84" s="57">
        <f>F84</f>
        <v>30000</v>
      </c>
      <c r="H84" s="5"/>
    </row>
    <row r="85" spans="1:75" s="2" customFormat="1" ht="15">
      <c r="A85" s="10">
        <v>756</v>
      </c>
      <c r="B85" s="10"/>
      <c r="C85" s="10"/>
      <c r="D85" s="11" t="s">
        <v>9</v>
      </c>
      <c r="E85" s="17"/>
      <c r="F85" s="61"/>
      <c r="H85" s="11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</row>
    <row r="86" spans="1:75" s="2" customFormat="1" ht="15">
      <c r="A86" s="10"/>
      <c r="B86" s="10"/>
      <c r="C86" s="10"/>
      <c r="D86" s="11" t="s">
        <v>10</v>
      </c>
      <c r="E86" s="17" t="e">
        <f>E88+E96++#REF!+E133+E143</f>
        <v>#REF!</v>
      </c>
      <c r="F86" s="61">
        <f>+F88+F96+F121+F134+F143</f>
        <v>10809610</v>
      </c>
      <c r="G86" s="61">
        <f>+G88+G96+G121+G134+G143</f>
        <v>10809610</v>
      </c>
      <c r="H86" s="61">
        <f>+H88+H96+H121+H134+H143</f>
        <v>0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</row>
    <row r="87" spans="1:75" s="1" customFormat="1" ht="12.75">
      <c r="A87" s="12"/>
      <c r="B87" s="15">
        <v>75601</v>
      </c>
      <c r="C87" s="12"/>
      <c r="D87" s="19" t="s">
        <v>29</v>
      </c>
      <c r="E87" s="18"/>
      <c r="F87" s="65"/>
      <c r="H87" s="1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</row>
    <row r="88" spans="1:75" s="1" customFormat="1" ht="12.75">
      <c r="A88" s="12"/>
      <c r="B88" s="12"/>
      <c r="C88" s="12"/>
      <c r="D88" s="19" t="s">
        <v>28</v>
      </c>
      <c r="E88" s="18">
        <f>SUM(E91:E92)</f>
        <v>140000</v>
      </c>
      <c r="F88" s="65">
        <f>SUM(F91:F92)</f>
        <v>138300</v>
      </c>
      <c r="G88" s="96">
        <f>SUM(G91:G92)</f>
        <v>138300</v>
      </c>
      <c r="H88" s="65">
        <f>SUM(H91:H92)</f>
        <v>0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</row>
    <row r="89" spans="1:75" s="1" customFormat="1" ht="12.75">
      <c r="A89" s="35"/>
      <c r="B89" s="35"/>
      <c r="C89" s="35" t="s">
        <v>110</v>
      </c>
      <c r="D89" s="5" t="s">
        <v>55</v>
      </c>
      <c r="E89" s="18"/>
      <c r="F89" s="65"/>
      <c r="H89" s="1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</row>
    <row r="90" spans="1:75" s="1" customFormat="1" ht="12.75">
      <c r="A90" s="35"/>
      <c r="B90" s="35"/>
      <c r="C90" s="35"/>
      <c r="D90" s="5" t="s">
        <v>70</v>
      </c>
      <c r="E90" s="18"/>
      <c r="F90" s="65"/>
      <c r="H90" s="1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</row>
    <row r="91" spans="1:75" s="1" customFormat="1" ht="12.75">
      <c r="A91" s="35"/>
      <c r="B91" s="35"/>
      <c r="C91" s="35"/>
      <c r="D91" s="5" t="s">
        <v>56</v>
      </c>
      <c r="E91" s="43">
        <v>138000</v>
      </c>
      <c r="F91" s="67">
        <v>138000</v>
      </c>
      <c r="G91" s="90">
        <f>F91</f>
        <v>138000</v>
      </c>
      <c r="H91" s="1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</row>
    <row r="92" spans="1:75" s="1" customFormat="1" ht="12.75">
      <c r="A92" s="35"/>
      <c r="B92" s="35"/>
      <c r="C92" s="35" t="s">
        <v>102</v>
      </c>
      <c r="D92" s="5" t="s">
        <v>76</v>
      </c>
      <c r="E92" s="43">
        <v>2000</v>
      </c>
      <c r="F92" s="67">
        <v>300</v>
      </c>
      <c r="G92" s="89">
        <f>F92</f>
        <v>300</v>
      </c>
      <c r="H92" s="1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</row>
    <row r="93" spans="1:75" s="1" customFormat="1" ht="12.75">
      <c r="A93" s="12"/>
      <c r="B93" s="15">
        <v>75615</v>
      </c>
      <c r="C93" s="12"/>
      <c r="D93" s="19" t="s">
        <v>30</v>
      </c>
      <c r="E93" s="18"/>
      <c r="F93" s="65"/>
      <c r="H93" s="1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</row>
    <row r="94" spans="1:75" s="1" customFormat="1" ht="12.75">
      <c r="A94" s="12"/>
      <c r="B94" s="12"/>
      <c r="C94" s="12"/>
      <c r="D94" s="19" t="s">
        <v>128</v>
      </c>
      <c r="E94" s="18"/>
      <c r="F94" s="65"/>
      <c r="H94" s="1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</row>
    <row r="95" spans="1:75" s="1" customFormat="1" ht="12.75">
      <c r="A95" s="12"/>
      <c r="B95" s="12"/>
      <c r="C95" s="12"/>
      <c r="D95" s="19" t="s">
        <v>129</v>
      </c>
      <c r="E95" s="18"/>
      <c r="F95" s="65"/>
      <c r="H95" s="1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</row>
    <row r="96" spans="1:75" s="1" customFormat="1" ht="12.75">
      <c r="A96" s="12"/>
      <c r="B96" s="12"/>
      <c r="C96" s="12"/>
      <c r="D96" s="46" t="s">
        <v>144</v>
      </c>
      <c r="E96" s="18" t="e">
        <f>E97+E98+E99+E100+E101+E102+E104</f>
        <v>#REF!</v>
      </c>
      <c r="F96" s="65">
        <f>SUM(F97:F105)</f>
        <v>4138360</v>
      </c>
      <c r="G96" s="65">
        <f>SUM(G97:G105)</f>
        <v>4138360</v>
      </c>
      <c r="H96" s="65">
        <f>SUM(H97:H105)</f>
        <v>0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</row>
    <row r="97" spans="1:8" ht="12.75">
      <c r="A97" s="35"/>
      <c r="B97" s="35"/>
      <c r="C97" s="35" t="s">
        <v>111</v>
      </c>
      <c r="D97" s="5" t="s">
        <v>13</v>
      </c>
      <c r="E97" s="22">
        <f>3121000+198500</f>
        <v>3319500</v>
      </c>
      <c r="F97" s="66">
        <f>3916200+70860</f>
        <v>3987060</v>
      </c>
      <c r="G97" s="57">
        <f aca="true" t="shared" si="0" ref="G97:G102">F97</f>
        <v>3987060</v>
      </c>
      <c r="H97" s="5"/>
    </row>
    <row r="98" spans="1:8" ht="12.75">
      <c r="A98" s="35"/>
      <c r="B98" s="35"/>
      <c r="C98" s="35" t="s">
        <v>112</v>
      </c>
      <c r="D98" s="5" t="s">
        <v>11</v>
      </c>
      <c r="E98" s="22">
        <v>500</v>
      </c>
      <c r="F98" s="66">
        <v>200</v>
      </c>
      <c r="G98" s="57">
        <f t="shared" si="0"/>
        <v>200</v>
      </c>
      <c r="H98" s="5"/>
    </row>
    <row r="99" spans="1:8" ht="12.75">
      <c r="A99" s="35"/>
      <c r="B99" s="35"/>
      <c r="C99" s="35" t="s">
        <v>113</v>
      </c>
      <c r="D99" s="5" t="s">
        <v>12</v>
      </c>
      <c r="E99" s="22">
        <v>51940</v>
      </c>
      <c r="F99" s="66">
        <v>74000</v>
      </c>
      <c r="G99" s="57">
        <f t="shared" si="0"/>
        <v>74000</v>
      </c>
      <c r="H99" s="5"/>
    </row>
    <row r="100" spans="1:8" ht="12.75">
      <c r="A100" s="35"/>
      <c r="B100" s="35"/>
      <c r="C100" s="35" t="s">
        <v>114</v>
      </c>
      <c r="D100" s="5" t="s">
        <v>14</v>
      </c>
      <c r="E100" s="22">
        <v>14000</v>
      </c>
      <c r="F100" s="66">
        <v>9000</v>
      </c>
      <c r="G100" s="57">
        <f t="shared" si="0"/>
        <v>9000</v>
      </c>
      <c r="H100" s="5"/>
    </row>
    <row r="101" spans="1:8" ht="12.75">
      <c r="A101" s="35"/>
      <c r="B101" s="35"/>
      <c r="C101" s="35" t="s">
        <v>118</v>
      </c>
      <c r="D101" s="5" t="s">
        <v>77</v>
      </c>
      <c r="E101" s="22">
        <v>15000</v>
      </c>
      <c r="F101" s="66">
        <v>52000</v>
      </c>
      <c r="G101" s="57">
        <f t="shared" si="0"/>
        <v>52000</v>
      </c>
      <c r="H101" s="5"/>
    </row>
    <row r="102" spans="1:8" ht="12.75">
      <c r="A102" s="35"/>
      <c r="B102" s="35"/>
      <c r="C102" s="35" t="s">
        <v>97</v>
      </c>
      <c r="D102" s="5" t="s">
        <v>44</v>
      </c>
      <c r="E102" s="22" t="e">
        <f>SUM(#REF!)</f>
        <v>#REF!</v>
      </c>
      <c r="F102" s="66">
        <v>6100</v>
      </c>
      <c r="G102" s="57">
        <f t="shared" si="0"/>
        <v>6100</v>
      </c>
      <c r="H102" s="5"/>
    </row>
    <row r="103" spans="1:8" ht="12.75">
      <c r="A103" s="35"/>
      <c r="B103" s="35"/>
      <c r="C103" s="35" t="s">
        <v>102</v>
      </c>
      <c r="D103" s="5" t="s">
        <v>51</v>
      </c>
      <c r="E103" s="22"/>
      <c r="F103" s="66"/>
      <c r="H103" s="5"/>
    </row>
    <row r="104" spans="1:8" ht="12.75">
      <c r="A104" s="5"/>
      <c r="B104" s="5"/>
      <c r="C104" s="5"/>
      <c r="D104" s="5" t="s">
        <v>42</v>
      </c>
      <c r="E104" s="22">
        <f>50000+100000</f>
        <v>150000</v>
      </c>
      <c r="F104" s="66">
        <v>10000</v>
      </c>
      <c r="G104" s="57">
        <f>F104</f>
        <v>10000</v>
      </c>
      <c r="H104" s="5"/>
    </row>
    <row r="105" spans="1:8" ht="12.75">
      <c r="A105" s="7"/>
      <c r="B105" s="7"/>
      <c r="C105" s="7">
        <v>2680</v>
      </c>
      <c r="D105" s="7" t="s">
        <v>157</v>
      </c>
      <c r="E105" s="111"/>
      <c r="F105" s="112">
        <v>0</v>
      </c>
      <c r="G105" s="113">
        <f>F105</f>
        <v>0</v>
      </c>
      <c r="H105" s="7"/>
    </row>
    <row r="106" spans="1:8" ht="12.75">
      <c r="A106" s="109"/>
      <c r="B106" s="109"/>
      <c r="C106" s="109"/>
      <c r="D106" s="56"/>
      <c r="E106" s="71"/>
      <c r="F106" s="70"/>
      <c r="G106" s="70"/>
      <c r="H106" s="56"/>
    </row>
    <row r="107" spans="1:8" ht="12.75">
      <c r="A107" s="109"/>
      <c r="B107" s="109"/>
      <c r="C107" s="109"/>
      <c r="D107" s="56"/>
      <c r="E107" s="71"/>
      <c r="F107" s="70"/>
      <c r="G107" s="70"/>
      <c r="H107" s="56"/>
    </row>
    <row r="108" spans="1:8" ht="12.75">
      <c r="A108" s="109"/>
      <c r="B108" s="109"/>
      <c r="C108" s="109"/>
      <c r="D108" s="56"/>
      <c r="E108" s="71"/>
      <c r="F108" s="70"/>
      <c r="G108" s="70"/>
      <c r="H108" s="56"/>
    </row>
    <row r="109" spans="1:8" ht="12.75">
      <c r="A109" s="109"/>
      <c r="B109" s="109"/>
      <c r="C109" s="109"/>
      <c r="D109" s="56"/>
      <c r="E109" s="71"/>
      <c r="F109" s="70"/>
      <c r="G109" s="70"/>
      <c r="H109" s="56"/>
    </row>
    <row r="110" spans="1:8" ht="12.75">
      <c r="A110" s="109"/>
      <c r="B110" s="109"/>
      <c r="C110" s="109"/>
      <c r="D110" s="56"/>
      <c r="E110" s="71"/>
      <c r="F110" s="70"/>
      <c r="G110" s="70"/>
      <c r="H110" s="56"/>
    </row>
    <row r="111" spans="1:8" ht="12.75">
      <c r="A111" s="109"/>
      <c r="B111" s="109"/>
      <c r="C111" s="109"/>
      <c r="D111" s="56"/>
      <c r="E111" s="71"/>
      <c r="F111" s="70"/>
      <c r="G111" s="70"/>
      <c r="H111" s="56"/>
    </row>
    <row r="112" spans="1:8" ht="12.75">
      <c r="A112" s="109"/>
      <c r="B112" s="109"/>
      <c r="C112" s="109"/>
      <c r="D112" s="56"/>
      <c r="E112" s="71"/>
      <c r="F112" s="70"/>
      <c r="G112" s="70"/>
      <c r="H112" s="56"/>
    </row>
    <row r="113" spans="1:8" ht="12.75">
      <c r="A113" s="74" t="s">
        <v>163</v>
      </c>
      <c r="B113" s="74" t="s">
        <v>177</v>
      </c>
      <c r="C113" s="74"/>
      <c r="D113" s="74"/>
      <c r="E113" s="73" t="s">
        <v>81</v>
      </c>
      <c r="F113" s="76" t="s">
        <v>81</v>
      </c>
      <c r="G113" s="105" t="s">
        <v>167</v>
      </c>
      <c r="H113" s="106"/>
    </row>
    <row r="114" spans="1:8" ht="12.75">
      <c r="A114" s="75"/>
      <c r="B114" s="75" t="s">
        <v>178</v>
      </c>
      <c r="C114" s="75" t="s">
        <v>179</v>
      </c>
      <c r="D114" s="6" t="s">
        <v>172</v>
      </c>
      <c r="E114" s="71" t="s">
        <v>82</v>
      </c>
      <c r="F114" s="77" t="s">
        <v>164</v>
      </c>
      <c r="G114" s="99" t="s">
        <v>173</v>
      </c>
      <c r="H114" s="74" t="s">
        <v>173</v>
      </c>
    </row>
    <row r="115" spans="1:8" ht="12.75">
      <c r="A115" s="7"/>
      <c r="B115" s="7"/>
      <c r="C115" s="7"/>
      <c r="D115" s="7"/>
      <c r="E115" s="72"/>
      <c r="F115" s="78"/>
      <c r="G115" s="100" t="s">
        <v>174</v>
      </c>
      <c r="H115" s="7" t="s">
        <v>175</v>
      </c>
    </row>
    <row r="116" spans="1:8" ht="12.75">
      <c r="A116" s="104">
        <v>1</v>
      </c>
      <c r="B116" s="21">
        <v>2</v>
      </c>
      <c r="C116" s="21">
        <v>3</v>
      </c>
      <c r="D116" s="21">
        <v>4</v>
      </c>
      <c r="E116" s="24">
        <v>6</v>
      </c>
      <c r="F116" s="69">
        <v>5</v>
      </c>
      <c r="G116" s="102">
        <v>6</v>
      </c>
      <c r="H116" s="86">
        <v>7</v>
      </c>
    </row>
    <row r="117" spans="1:8" ht="12.75">
      <c r="A117" s="135"/>
      <c r="B117" s="15">
        <v>75616</v>
      </c>
      <c r="C117" s="12"/>
      <c r="D117" s="19" t="s">
        <v>130</v>
      </c>
      <c r="E117" s="22"/>
      <c r="F117" s="66"/>
      <c r="H117" s="5"/>
    </row>
    <row r="118" spans="1:8" ht="12.75">
      <c r="A118" s="135"/>
      <c r="B118" s="12"/>
      <c r="C118" s="12"/>
      <c r="D118" s="19" t="s">
        <v>131</v>
      </c>
      <c r="E118" s="22"/>
      <c r="F118" s="66"/>
      <c r="H118" s="5"/>
    </row>
    <row r="119" spans="1:8" ht="12.75">
      <c r="A119" s="135"/>
      <c r="B119" s="12"/>
      <c r="C119" s="12"/>
      <c r="D119" s="19" t="s">
        <v>132</v>
      </c>
      <c r="E119" s="22"/>
      <c r="F119" s="66"/>
      <c r="H119" s="5"/>
    </row>
    <row r="120" spans="1:8" ht="12.75">
      <c r="A120" s="135"/>
      <c r="B120" s="12"/>
      <c r="C120" s="12"/>
      <c r="D120" s="19" t="s">
        <v>133</v>
      </c>
      <c r="E120" s="22"/>
      <c r="F120" s="66"/>
      <c r="H120" s="5"/>
    </row>
    <row r="121" spans="1:8" ht="12.75">
      <c r="A121" s="135"/>
      <c r="B121" s="12"/>
      <c r="C121" s="12"/>
      <c r="D121" s="19" t="s">
        <v>145</v>
      </c>
      <c r="E121" s="22"/>
      <c r="F121" s="62">
        <f>SUM(F122:F132)</f>
        <v>2772220</v>
      </c>
      <c r="G121" s="62">
        <f>SUM(G122:G132)</f>
        <v>2772220</v>
      </c>
      <c r="H121" s="62">
        <f>SUM(H122:H132)</f>
        <v>0</v>
      </c>
    </row>
    <row r="122" spans="1:8" ht="12.75">
      <c r="A122" s="135"/>
      <c r="B122" s="35"/>
      <c r="C122" s="35" t="s">
        <v>111</v>
      </c>
      <c r="D122" s="5" t="s">
        <v>13</v>
      </c>
      <c r="E122" s="22"/>
      <c r="F122" s="66">
        <v>1518330</v>
      </c>
      <c r="G122" s="57">
        <f>F122</f>
        <v>1518330</v>
      </c>
      <c r="H122" s="5"/>
    </row>
    <row r="123" spans="1:8" ht="12.75">
      <c r="A123" s="135"/>
      <c r="B123" s="35"/>
      <c r="C123" s="35" t="s">
        <v>112</v>
      </c>
      <c r="D123" s="5" t="s">
        <v>11</v>
      </c>
      <c r="E123" s="22"/>
      <c r="F123" s="149">
        <v>7490</v>
      </c>
      <c r="G123" s="149">
        <f>F123</f>
        <v>7490</v>
      </c>
      <c r="H123" s="5"/>
    </row>
    <row r="124" spans="1:8" ht="12.75">
      <c r="A124" s="145"/>
      <c r="B124" s="35"/>
      <c r="C124" s="35" t="s">
        <v>114</v>
      </c>
      <c r="D124" s="5" t="s">
        <v>14</v>
      </c>
      <c r="E124" s="148"/>
      <c r="F124" s="149">
        <v>58000</v>
      </c>
      <c r="G124" s="149">
        <f aca="true" t="shared" si="1" ref="G124:G132">F124</f>
        <v>58000</v>
      </c>
      <c r="H124" s="5"/>
    </row>
    <row r="125" spans="1:8" ht="12.75">
      <c r="A125" s="145"/>
      <c r="B125" s="146"/>
      <c r="C125" s="146" t="s">
        <v>115</v>
      </c>
      <c r="D125" s="5" t="s">
        <v>15</v>
      </c>
      <c r="E125" s="148"/>
      <c r="F125" s="149">
        <v>46000</v>
      </c>
      <c r="G125" s="149">
        <f t="shared" si="1"/>
        <v>46000</v>
      </c>
      <c r="H125" s="5"/>
    </row>
    <row r="126" spans="1:8" ht="12.75">
      <c r="A126" s="145"/>
      <c r="B126" s="146"/>
      <c r="C126" s="146" t="s">
        <v>116</v>
      </c>
      <c r="D126" s="147" t="s">
        <v>171</v>
      </c>
      <c r="E126" s="71"/>
      <c r="F126" s="149">
        <v>4000</v>
      </c>
      <c r="G126" s="149">
        <f t="shared" si="1"/>
        <v>4000</v>
      </c>
      <c r="H126" s="5"/>
    </row>
    <row r="127" spans="1:8" ht="12.75">
      <c r="A127" s="35"/>
      <c r="B127" s="35"/>
      <c r="C127" s="35" t="s">
        <v>117</v>
      </c>
      <c r="D127" s="5" t="s">
        <v>57</v>
      </c>
      <c r="E127" s="22"/>
      <c r="F127" s="66">
        <v>140000</v>
      </c>
      <c r="G127" s="57">
        <f t="shared" si="1"/>
        <v>140000</v>
      </c>
      <c r="H127" s="5"/>
    </row>
    <row r="128" spans="1:8" ht="12.75">
      <c r="A128" s="35"/>
      <c r="B128" s="35"/>
      <c r="C128" s="35" t="s">
        <v>101</v>
      </c>
      <c r="D128" s="5" t="s">
        <v>41</v>
      </c>
      <c r="E128" s="22"/>
      <c r="F128" s="66">
        <v>678400</v>
      </c>
      <c r="G128" s="57">
        <f t="shared" si="1"/>
        <v>678400</v>
      </c>
      <c r="H128" s="5"/>
    </row>
    <row r="129" spans="1:8" ht="12.75">
      <c r="A129" s="35"/>
      <c r="B129" s="35"/>
      <c r="C129" s="35" t="s">
        <v>118</v>
      </c>
      <c r="D129" s="5" t="s">
        <v>77</v>
      </c>
      <c r="E129" s="22"/>
      <c r="F129" s="66">
        <v>300000</v>
      </c>
      <c r="G129" s="57">
        <f t="shared" si="1"/>
        <v>300000</v>
      </c>
      <c r="H129" s="5"/>
    </row>
    <row r="130" spans="1:8" ht="12.75">
      <c r="A130" s="35"/>
      <c r="B130" s="35"/>
      <c r="C130" s="35" t="s">
        <v>97</v>
      </c>
      <c r="D130" s="5" t="s">
        <v>44</v>
      </c>
      <c r="E130" s="22"/>
      <c r="F130" s="66">
        <v>8000</v>
      </c>
      <c r="G130" s="57">
        <f t="shared" si="1"/>
        <v>8000</v>
      </c>
      <c r="H130" s="5"/>
    </row>
    <row r="131" spans="1:8" ht="12.75">
      <c r="A131" s="35"/>
      <c r="B131" s="35"/>
      <c r="C131" s="35" t="s">
        <v>102</v>
      </c>
      <c r="D131" s="5" t="s">
        <v>136</v>
      </c>
      <c r="E131" s="22"/>
      <c r="F131" s="66">
        <v>12000</v>
      </c>
      <c r="G131" s="57">
        <f t="shared" si="1"/>
        <v>12000</v>
      </c>
      <c r="H131" s="5"/>
    </row>
    <row r="132" spans="1:8" ht="12.75">
      <c r="A132" s="35"/>
      <c r="B132" s="35"/>
      <c r="C132" s="35" t="s">
        <v>100</v>
      </c>
      <c r="D132" s="5" t="s">
        <v>40</v>
      </c>
      <c r="E132" s="22"/>
      <c r="F132" s="66">
        <v>0</v>
      </c>
      <c r="G132" s="57">
        <f t="shared" si="1"/>
        <v>0</v>
      </c>
      <c r="H132" s="5"/>
    </row>
    <row r="133" spans="1:75" s="1" customFormat="1" ht="12.75">
      <c r="A133" s="12"/>
      <c r="B133" s="15">
        <v>75618</v>
      </c>
      <c r="C133" s="12"/>
      <c r="D133" s="13" t="s">
        <v>78</v>
      </c>
      <c r="E133" s="18">
        <f>SUM(E135:E137)</f>
        <v>30000</v>
      </c>
      <c r="F133" s="65"/>
      <c r="H133" s="1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</row>
    <row r="134" spans="1:75" s="1" customFormat="1" ht="12.75">
      <c r="A134" s="12"/>
      <c r="B134" s="12"/>
      <c r="C134" s="12"/>
      <c r="D134" s="46" t="s">
        <v>95</v>
      </c>
      <c r="E134" s="18"/>
      <c r="F134" s="65">
        <f>SUM(F135:F141)</f>
        <v>410300</v>
      </c>
      <c r="G134" s="96">
        <f>SUM(G135:G141)</f>
        <v>410300</v>
      </c>
      <c r="H134" s="65">
        <f>SUM(H135:H141)</f>
        <v>0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</row>
    <row r="135" spans="1:8" ht="12.75">
      <c r="A135" s="35"/>
      <c r="B135" s="35"/>
      <c r="C135" s="35" t="s">
        <v>119</v>
      </c>
      <c r="D135" s="5" t="s">
        <v>58</v>
      </c>
      <c r="E135" s="22">
        <v>30000</v>
      </c>
      <c r="F135" s="66">
        <v>40000</v>
      </c>
      <c r="G135" s="57">
        <f>F135</f>
        <v>40000</v>
      </c>
      <c r="H135" s="5"/>
    </row>
    <row r="136" spans="1:8" ht="12.75">
      <c r="A136" s="35"/>
      <c r="B136" s="35"/>
      <c r="C136" s="35" t="s">
        <v>120</v>
      </c>
      <c r="D136" s="5" t="s">
        <v>90</v>
      </c>
      <c r="E136" s="22"/>
      <c r="F136" s="66"/>
      <c r="H136" s="5"/>
    </row>
    <row r="137" spans="1:8" ht="12.75">
      <c r="A137" s="35"/>
      <c r="B137" s="35"/>
      <c r="C137" s="35"/>
      <c r="D137" s="5" t="s">
        <v>91</v>
      </c>
      <c r="E137" s="22"/>
      <c r="F137" s="66">
        <v>360000</v>
      </c>
      <c r="G137" s="57">
        <f>F137</f>
        <v>360000</v>
      </c>
      <c r="H137" s="5"/>
    </row>
    <row r="138" spans="1:8" ht="12.75">
      <c r="A138" s="35"/>
      <c r="B138" s="35"/>
      <c r="C138" s="35" t="s">
        <v>153</v>
      </c>
      <c r="D138" s="36" t="s">
        <v>154</v>
      </c>
      <c r="E138" s="22"/>
      <c r="F138" s="66"/>
      <c r="H138" s="5"/>
    </row>
    <row r="139" spans="1:8" ht="12.75">
      <c r="A139" s="35"/>
      <c r="B139" s="35"/>
      <c r="C139" s="35"/>
      <c r="D139" s="5" t="s">
        <v>155</v>
      </c>
      <c r="E139" s="22"/>
      <c r="F139" s="66">
        <v>10000</v>
      </c>
      <c r="G139" s="57">
        <f>F139</f>
        <v>10000</v>
      </c>
      <c r="H139" s="5"/>
    </row>
    <row r="140" spans="1:8" ht="12.75">
      <c r="A140" s="35"/>
      <c r="B140" s="35"/>
      <c r="C140" s="35" t="s">
        <v>102</v>
      </c>
      <c r="D140" s="5" t="s">
        <v>51</v>
      </c>
      <c r="E140" s="22"/>
      <c r="F140" s="66"/>
      <c r="H140" s="5"/>
    </row>
    <row r="141" spans="1:8" ht="12.75">
      <c r="A141" s="5"/>
      <c r="B141" s="5"/>
      <c r="C141" s="5"/>
      <c r="D141" s="5" t="s">
        <v>42</v>
      </c>
      <c r="E141" s="22"/>
      <c r="F141" s="66">
        <v>300</v>
      </c>
      <c r="G141" s="57">
        <f>F141</f>
        <v>300</v>
      </c>
      <c r="H141" s="5"/>
    </row>
    <row r="142" spans="1:75" s="33" customFormat="1" ht="12.75">
      <c r="A142" s="34"/>
      <c r="B142" s="34">
        <v>75621</v>
      </c>
      <c r="C142" s="34"/>
      <c r="D142" s="31" t="s">
        <v>72</v>
      </c>
      <c r="E142" s="32"/>
      <c r="F142" s="62"/>
      <c r="H142" s="3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</row>
    <row r="143" spans="1:75" s="33" customFormat="1" ht="12.75">
      <c r="A143" s="39"/>
      <c r="B143" s="39"/>
      <c r="C143" s="39"/>
      <c r="D143" s="31" t="s">
        <v>71</v>
      </c>
      <c r="E143" s="32">
        <f>SUM(E144:E145)</f>
        <v>1232001</v>
      </c>
      <c r="F143" s="62">
        <f>SUM(F144:F145)</f>
        <v>3350430</v>
      </c>
      <c r="G143" s="95">
        <f>SUM(G144:G145)</f>
        <v>3350430</v>
      </c>
      <c r="H143" s="62">
        <f>SUM(H144:H145)</f>
        <v>0</v>
      </c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</row>
    <row r="144" spans="1:75" s="44" customFormat="1" ht="12.75">
      <c r="A144" s="38"/>
      <c r="B144" s="38"/>
      <c r="C144" s="38" t="s">
        <v>121</v>
      </c>
      <c r="D144" s="37" t="s">
        <v>68</v>
      </c>
      <c r="E144" s="43">
        <f>1208799+19202</f>
        <v>1228001</v>
      </c>
      <c r="F144" s="67">
        <v>3150430</v>
      </c>
      <c r="G144" s="88">
        <f>F144</f>
        <v>3150430</v>
      </c>
      <c r="H144" s="37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4"/>
      <c r="BD144" s="124"/>
      <c r="BE144" s="124"/>
      <c r="BF144" s="124"/>
      <c r="BG144" s="124"/>
      <c r="BH144" s="124"/>
      <c r="BI144" s="124"/>
      <c r="BJ144" s="124"/>
      <c r="BK144" s="124"/>
      <c r="BL144" s="124"/>
      <c r="BM144" s="124"/>
      <c r="BN144" s="124"/>
      <c r="BO144" s="124"/>
      <c r="BP144" s="124"/>
      <c r="BQ144" s="124"/>
      <c r="BR144" s="124"/>
      <c r="BS144" s="124"/>
      <c r="BT144" s="124"/>
      <c r="BU144" s="124"/>
      <c r="BV144" s="124"/>
      <c r="BW144" s="124"/>
    </row>
    <row r="145" spans="1:75" s="44" customFormat="1" ht="12.75">
      <c r="A145" s="38"/>
      <c r="B145" s="38"/>
      <c r="C145" s="38" t="s">
        <v>122</v>
      </c>
      <c r="D145" s="37" t="s">
        <v>69</v>
      </c>
      <c r="E145" s="43">
        <v>4000</v>
      </c>
      <c r="F145" s="67">
        <v>200000</v>
      </c>
      <c r="G145" s="88">
        <f>F145</f>
        <v>200000</v>
      </c>
      <c r="H145" s="37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4"/>
      <c r="BM145" s="124"/>
      <c r="BN145" s="124"/>
      <c r="BO145" s="124"/>
      <c r="BP145" s="124"/>
      <c r="BQ145" s="124"/>
      <c r="BR145" s="124"/>
      <c r="BS145" s="124"/>
      <c r="BT145" s="124"/>
      <c r="BU145" s="124"/>
      <c r="BV145" s="124"/>
      <c r="BW145" s="124"/>
    </row>
    <row r="146" spans="1:75" s="2" customFormat="1" ht="15">
      <c r="A146" s="10">
        <v>758</v>
      </c>
      <c r="B146" s="10"/>
      <c r="C146" s="10"/>
      <c r="D146" s="11" t="s">
        <v>96</v>
      </c>
      <c r="E146" s="17" t="e">
        <f>E148+#REF!+#REF!+#REF!</f>
        <v>#REF!</v>
      </c>
      <c r="F146" s="61">
        <f>F148+F153+F151</f>
        <v>2746001</v>
      </c>
      <c r="G146" s="94">
        <f>G148+G153+G151</f>
        <v>2746001</v>
      </c>
      <c r="H146" s="61">
        <f>H148+H153+H151</f>
        <v>0</v>
      </c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</row>
    <row r="147" spans="1:75" s="1" customFormat="1" ht="12.75">
      <c r="A147" s="15"/>
      <c r="B147" s="15">
        <v>75801</v>
      </c>
      <c r="C147" s="15"/>
      <c r="D147" s="13" t="s">
        <v>33</v>
      </c>
      <c r="E147" s="18"/>
      <c r="F147" s="65"/>
      <c r="H147" s="1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</row>
    <row r="148" spans="1:75" s="1" customFormat="1" ht="12.75">
      <c r="A148" s="15"/>
      <c r="B148" s="15"/>
      <c r="C148" s="15"/>
      <c r="D148" s="13" t="s">
        <v>34</v>
      </c>
      <c r="E148" s="18">
        <f>E149</f>
        <v>2133508</v>
      </c>
      <c r="F148" s="65">
        <f>F149</f>
        <v>2129063</v>
      </c>
      <c r="G148" s="96">
        <f>G149</f>
        <v>2129063</v>
      </c>
      <c r="H148" s="65">
        <f>H149</f>
        <v>0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</row>
    <row r="149" spans="1:75" s="4" customFormat="1" ht="12.75">
      <c r="A149" s="16"/>
      <c r="B149" s="16"/>
      <c r="C149" s="16">
        <v>2920</v>
      </c>
      <c r="D149" s="9" t="s">
        <v>17</v>
      </c>
      <c r="E149" s="25">
        <f>2156952-23444</f>
        <v>2133508</v>
      </c>
      <c r="F149" s="68">
        <v>2129063</v>
      </c>
      <c r="G149" s="90">
        <f>F149</f>
        <v>2129063</v>
      </c>
      <c r="H149" s="9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6"/>
      <c r="BI149" s="126"/>
      <c r="BJ149" s="126"/>
      <c r="BK149" s="126"/>
      <c r="BL149" s="126"/>
      <c r="BM149" s="126"/>
      <c r="BN149" s="126"/>
      <c r="BO149" s="126"/>
      <c r="BP149" s="126"/>
      <c r="BQ149" s="126"/>
      <c r="BR149" s="126"/>
      <c r="BS149" s="126"/>
      <c r="BT149" s="126"/>
      <c r="BU149" s="126"/>
      <c r="BV149" s="126"/>
      <c r="BW149" s="126"/>
    </row>
    <row r="150" spans="1:75" s="4" customFormat="1" ht="12.75">
      <c r="A150" s="79"/>
      <c r="B150" s="79">
        <v>75807</v>
      </c>
      <c r="C150" s="79"/>
      <c r="D150" s="13" t="s">
        <v>168</v>
      </c>
      <c r="E150" s="25"/>
      <c r="F150" s="68"/>
      <c r="H150" s="9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6"/>
      <c r="BD150" s="126"/>
      <c r="BE150" s="126"/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/>
      <c r="BP150" s="126"/>
      <c r="BQ150" s="126"/>
      <c r="BR150" s="126"/>
      <c r="BS150" s="126"/>
      <c r="BT150" s="126"/>
      <c r="BU150" s="126"/>
      <c r="BV150" s="126"/>
      <c r="BW150" s="126"/>
    </row>
    <row r="151" spans="1:75" s="4" customFormat="1" ht="12.75">
      <c r="A151" s="79"/>
      <c r="B151" s="79"/>
      <c r="C151" s="79"/>
      <c r="D151" s="13" t="s">
        <v>169</v>
      </c>
      <c r="E151" s="25"/>
      <c r="F151" s="58">
        <f>F152</f>
        <v>558985</v>
      </c>
      <c r="G151" s="103">
        <f>G152</f>
        <v>558985</v>
      </c>
      <c r="H151" s="9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6"/>
      <c r="BD151" s="126"/>
      <c r="BE151" s="126"/>
      <c r="BF151" s="126"/>
      <c r="BG151" s="126"/>
      <c r="BH151" s="126"/>
      <c r="BI151" s="126"/>
      <c r="BJ151" s="126"/>
      <c r="BK151" s="126"/>
      <c r="BL151" s="126"/>
      <c r="BM151" s="126"/>
      <c r="BN151" s="126"/>
      <c r="BO151" s="126"/>
      <c r="BP151" s="126"/>
      <c r="BQ151" s="126"/>
      <c r="BR151" s="126"/>
      <c r="BS151" s="126"/>
      <c r="BT151" s="126"/>
      <c r="BU151" s="126"/>
      <c r="BV151" s="126"/>
      <c r="BW151" s="126"/>
    </row>
    <row r="152" spans="1:75" s="4" customFormat="1" ht="12.75">
      <c r="A152" s="16"/>
      <c r="B152" s="16"/>
      <c r="C152" s="16">
        <v>2920</v>
      </c>
      <c r="D152" s="9" t="s">
        <v>17</v>
      </c>
      <c r="E152" s="25"/>
      <c r="F152" s="68">
        <v>558985</v>
      </c>
      <c r="G152" s="90">
        <f>F152</f>
        <v>558985</v>
      </c>
      <c r="H152" s="9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6"/>
      <c r="BD152" s="126"/>
      <c r="BE152" s="126"/>
      <c r="BF152" s="126"/>
      <c r="BG152" s="126"/>
      <c r="BH152" s="126"/>
      <c r="BI152" s="126"/>
      <c r="BJ152" s="126"/>
      <c r="BK152" s="126"/>
      <c r="BL152" s="126"/>
      <c r="BM152" s="126"/>
      <c r="BN152" s="126"/>
      <c r="BO152" s="126"/>
      <c r="BP152" s="126"/>
      <c r="BQ152" s="126"/>
      <c r="BR152" s="126"/>
      <c r="BS152" s="126"/>
      <c r="BT152" s="126"/>
      <c r="BU152" s="126"/>
      <c r="BV152" s="126"/>
      <c r="BW152" s="126"/>
    </row>
    <row r="153" spans="1:75" s="33" customFormat="1" ht="12.75">
      <c r="A153" s="34"/>
      <c r="B153" s="34">
        <v>75831</v>
      </c>
      <c r="C153" s="34"/>
      <c r="D153" s="46" t="s">
        <v>148</v>
      </c>
      <c r="E153" s="32"/>
      <c r="F153" s="62">
        <f>F155</f>
        <v>57953</v>
      </c>
      <c r="G153" s="95">
        <f>G155</f>
        <v>57953</v>
      </c>
      <c r="H153" s="62">
        <f>H155</f>
        <v>0</v>
      </c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</row>
    <row r="154" spans="1:75" s="44" customFormat="1" ht="12.75">
      <c r="A154" s="16"/>
      <c r="B154" s="16"/>
      <c r="C154" s="16">
        <v>2920</v>
      </c>
      <c r="D154" s="9" t="s">
        <v>17</v>
      </c>
      <c r="E154" s="43"/>
      <c r="F154" s="67"/>
      <c r="H154" s="37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4"/>
      <c r="BG154" s="124"/>
      <c r="BH154" s="124"/>
      <c r="BI154" s="124"/>
      <c r="BJ154" s="124"/>
      <c r="BK154" s="124"/>
      <c r="BL154" s="124"/>
      <c r="BM154" s="124"/>
      <c r="BN154" s="124"/>
      <c r="BO154" s="124"/>
      <c r="BP154" s="124"/>
      <c r="BQ154" s="124"/>
      <c r="BR154" s="124"/>
      <c r="BS154" s="124"/>
      <c r="BT154" s="124"/>
      <c r="BU154" s="124"/>
      <c r="BV154" s="124"/>
      <c r="BW154" s="124"/>
    </row>
    <row r="155" spans="1:75" s="44" customFormat="1" ht="12.75">
      <c r="A155" s="38"/>
      <c r="B155" s="38"/>
      <c r="C155" s="38"/>
      <c r="D155" s="36" t="s">
        <v>149</v>
      </c>
      <c r="E155" s="43"/>
      <c r="F155" s="67">
        <v>57953</v>
      </c>
      <c r="G155" s="88">
        <f>F155</f>
        <v>57953</v>
      </c>
      <c r="H155" s="37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  <c r="BP155" s="124"/>
      <c r="BQ155" s="124"/>
      <c r="BR155" s="124"/>
      <c r="BS155" s="124"/>
      <c r="BT155" s="124"/>
      <c r="BU155" s="124"/>
      <c r="BV155" s="124"/>
      <c r="BW155" s="124"/>
    </row>
    <row r="156" spans="1:75" s="2" customFormat="1" ht="15">
      <c r="A156" s="10">
        <v>801</v>
      </c>
      <c r="B156" s="10"/>
      <c r="C156" s="10"/>
      <c r="D156" s="14" t="s">
        <v>6</v>
      </c>
      <c r="E156" s="17" t="e">
        <f>E157+#REF!+#REF!+#REF!</f>
        <v>#REF!</v>
      </c>
      <c r="F156" s="61">
        <f>+F157+F173+F178+F187+F189</f>
        <v>2089240</v>
      </c>
      <c r="G156" s="61">
        <f>+G157+G173+G178+G187+G189</f>
        <v>535190</v>
      </c>
      <c r="H156" s="61">
        <f>+H157+H173+H178+H187+H189</f>
        <v>1554050</v>
      </c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</row>
    <row r="157" spans="1:75" s="1" customFormat="1" ht="12.75">
      <c r="A157" s="12"/>
      <c r="B157" s="15">
        <v>80101</v>
      </c>
      <c r="C157" s="12"/>
      <c r="D157" s="13" t="s">
        <v>7</v>
      </c>
      <c r="E157" s="18" t="e">
        <f>E158+E162+E163+E164+#REF!+E165</f>
        <v>#REF!</v>
      </c>
      <c r="F157" s="65">
        <f>SUM(F158:F165)</f>
        <v>24000</v>
      </c>
      <c r="G157" s="96">
        <f>SUM(G158:G165)</f>
        <v>24000</v>
      </c>
      <c r="H157" s="65">
        <f>SUM(H158:H165)</f>
        <v>0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123"/>
      <c r="BR157" s="123"/>
      <c r="BS157" s="123"/>
      <c r="BT157" s="123"/>
      <c r="BU157" s="123"/>
      <c r="BV157" s="123"/>
      <c r="BW157" s="123"/>
    </row>
    <row r="158" spans="1:75" s="44" customFormat="1" ht="12.75">
      <c r="A158" s="38"/>
      <c r="B158" s="38"/>
      <c r="C158" s="38" t="s">
        <v>97</v>
      </c>
      <c r="D158" s="37" t="s">
        <v>150</v>
      </c>
      <c r="E158" s="43">
        <v>100</v>
      </c>
      <c r="F158" s="67">
        <v>100</v>
      </c>
      <c r="G158" s="88">
        <f>F158</f>
        <v>100</v>
      </c>
      <c r="H158" s="37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  <c r="AV158" s="124"/>
      <c r="AW158" s="124"/>
      <c r="AX158" s="124"/>
      <c r="AY158" s="124"/>
      <c r="AZ158" s="124"/>
      <c r="BA158" s="124"/>
      <c r="BB158" s="124"/>
      <c r="BC158" s="124"/>
      <c r="BD158" s="124"/>
      <c r="BE158" s="124"/>
      <c r="BF158" s="124"/>
      <c r="BG158" s="124"/>
      <c r="BH158" s="124"/>
      <c r="BI158" s="124"/>
      <c r="BJ158" s="124"/>
      <c r="BK158" s="124"/>
      <c r="BL158" s="124"/>
      <c r="BM158" s="124"/>
      <c r="BN158" s="124"/>
      <c r="BO158" s="124"/>
      <c r="BP158" s="124"/>
      <c r="BQ158" s="124"/>
      <c r="BR158" s="124"/>
      <c r="BS158" s="124"/>
      <c r="BT158" s="124"/>
      <c r="BU158" s="124"/>
      <c r="BV158" s="124"/>
      <c r="BW158" s="124"/>
    </row>
    <row r="159" spans="1:8" ht="12.75">
      <c r="A159" s="35"/>
      <c r="B159" s="35"/>
      <c r="C159" s="35" t="s">
        <v>104</v>
      </c>
      <c r="D159" s="5" t="s">
        <v>43</v>
      </c>
      <c r="E159" s="22"/>
      <c r="F159" s="66"/>
      <c r="H159" s="5"/>
    </row>
    <row r="160" spans="1:8" ht="12.75">
      <c r="A160" s="35"/>
      <c r="B160" s="35"/>
      <c r="C160" s="35"/>
      <c r="D160" s="36" t="s">
        <v>92</v>
      </c>
      <c r="E160" s="22"/>
      <c r="F160" s="66"/>
      <c r="H160" s="5"/>
    </row>
    <row r="161" spans="1:8" ht="12.75">
      <c r="A161" s="35"/>
      <c r="B161" s="35"/>
      <c r="C161" s="35"/>
      <c r="D161" s="5" t="s">
        <v>93</v>
      </c>
      <c r="E161" s="22"/>
      <c r="F161" s="66"/>
      <c r="H161" s="5"/>
    </row>
    <row r="162" spans="1:8" ht="12.75">
      <c r="A162" s="35"/>
      <c r="B162" s="35"/>
      <c r="C162" s="35"/>
      <c r="D162" s="5" t="s">
        <v>94</v>
      </c>
      <c r="E162" s="22" t="e">
        <f>SUM(#REF!)</f>
        <v>#REF!</v>
      </c>
      <c r="F162" s="66">
        <v>17300</v>
      </c>
      <c r="G162" s="57">
        <f>F162</f>
        <v>17300</v>
      </c>
      <c r="H162" s="5"/>
    </row>
    <row r="163" spans="1:8" ht="12.75">
      <c r="A163" s="35"/>
      <c r="B163" s="35"/>
      <c r="C163" s="35" t="s">
        <v>107</v>
      </c>
      <c r="D163" s="5" t="s">
        <v>5</v>
      </c>
      <c r="E163" s="22" t="e">
        <f>SUM(#REF!)</f>
        <v>#REF!</v>
      </c>
      <c r="F163" s="66">
        <v>5200</v>
      </c>
      <c r="G163" s="57">
        <f>F163</f>
        <v>5200</v>
      </c>
      <c r="H163" s="5"/>
    </row>
    <row r="164" spans="1:8" ht="12.75">
      <c r="A164" s="35"/>
      <c r="B164" s="35"/>
      <c r="C164" s="35" t="s">
        <v>108</v>
      </c>
      <c r="D164" s="5" t="s">
        <v>54</v>
      </c>
      <c r="E164" s="22">
        <v>1000</v>
      </c>
      <c r="F164" s="66">
        <v>800</v>
      </c>
      <c r="G164" s="57">
        <f>F164</f>
        <v>800</v>
      </c>
      <c r="H164" s="5"/>
    </row>
    <row r="165" spans="1:8" ht="12.75">
      <c r="A165" s="110"/>
      <c r="B165" s="110"/>
      <c r="C165" s="110" t="s">
        <v>100</v>
      </c>
      <c r="D165" s="7" t="s">
        <v>40</v>
      </c>
      <c r="E165" s="111">
        <v>0</v>
      </c>
      <c r="F165" s="112">
        <v>600</v>
      </c>
      <c r="G165" s="113">
        <f>F165</f>
        <v>600</v>
      </c>
      <c r="H165" s="7"/>
    </row>
    <row r="166" spans="1:8" ht="12.75">
      <c r="A166" s="109"/>
      <c r="B166" s="109"/>
      <c r="C166" s="109"/>
      <c r="D166" s="56"/>
      <c r="E166" s="71"/>
      <c r="F166" s="70"/>
      <c r="G166" s="70"/>
      <c r="H166" s="56"/>
    </row>
    <row r="167" spans="1:8" ht="12.75">
      <c r="A167" s="109"/>
      <c r="B167" s="109"/>
      <c r="C167" s="109"/>
      <c r="D167" s="56"/>
      <c r="E167" s="71"/>
      <c r="F167" s="70"/>
      <c r="G167" s="70"/>
      <c r="H167" s="56"/>
    </row>
    <row r="168" spans="1:8" ht="12.75">
      <c r="A168" s="109"/>
      <c r="B168" s="109"/>
      <c r="C168" s="109"/>
      <c r="D168" s="56"/>
      <c r="E168" s="71"/>
      <c r="F168" s="70"/>
      <c r="G168" s="70"/>
      <c r="H168" s="56"/>
    </row>
    <row r="169" spans="1:8" ht="12.75">
      <c r="A169" s="74" t="s">
        <v>163</v>
      </c>
      <c r="B169" s="74" t="s">
        <v>177</v>
      </c>
      <c r="C169" s="74"/>
      <c r="D169" s="74"/>
      <c r="E169" s="73" t="s">
        <v>81</v>
      </c>
      <c r="F169" s="76" t="s">
        <v>81</v>
      </c>
      <c r="G169" s="105" t="s">
        <v>167</v>
      </c>
      <c r="H169" s="106"/>
    </row>
    <row r="170" spans="1:8" ht="12.75">
      <c r="A170" s="75"/>
      <c r="B170" s="75" t="s">
        <v>178</v>
      </c>
      <c r="C170" s="75" t="s">
        <v>179</v>
      </c>
      <c r="D170" s="6" t="s">
        <v>172</v>
      </c>
      <c r="E170" s="71" t="s">
        <v>82</v>
      </c>
      <c r="F170" s="77" t="s">
        <v>164</v>
      </c>
      <c r="G170" s="99" t="s">
        <v>173</v>
      </c>
      <c r="H170" s="74" t="s">
        <v>173</v>
      </c>
    </row>
    <row r="171" spans="1:8" ht="12.75">
      <c r="A171" s="7"/>
      <c r="B171" s="7"/>
      <c r="C171" s="7"/>
      <c r="D171" s="7"/>
      <c r="E171" s="72"/>
      <c r="F171" s="78"/>
      <c r="G171" s="100" t="s">
        <v>174</v>
      </c>
      <c r="H171" s="7" t="s">
        <v>175</v>
      </c>
    </row>
    <row r="172" spans="1:8" ht="12.75">
      <c r="A172" s="104">
        <v>1</v>
      </c>
      <c r="B172" s="21">
        <v>2</v>
      </c>
      <c r="C172" s="21">
        <v>3</v>
      </c>
      <c r="D172" s="21">
        <v>4</v>
      </c>
      <c r="E172" s="24">
        <v>6</v>
      </c>
      <c r="F172" s="69">
        <v>5</v>
      </c>
      <c r="G172" s="102">
        <v>6</v>
      </c>
      <c r="H172" s="86">
        <v>7</v>
      </c>
    </row>
    <row r="173" spans="1:8" ht="12.75">
      <c r="A173" s="135"/>
      <c r="B173" s="15">
        <v>80104</v>
      </c>
      <c r="C173" s="15"/>
      <c r="D173" s="13" t="s">
        <v>79</v>
      </c>
      <c r="E173" s="22"/>
      <c r="F173" s="62">
        <f>SUM(F174:F177)</f>
        <v>283550</v>
      </c>
      <c r="G173" s="62">
        <f>SUM(G174:G177)</f>
        <v>283550</v>
      </c>
      <c r="H173" s="62">
        <f>SUM(H174:H177)</f>
        <v>0</v>
      </c>
    </row>
    <row r="174" spans="1:8" ht="12.75">
      <c r="A174" s="135"/>
      <c r="B174" s="35"/>
      <c r="C174" s="35" t="s">
        <v>97</v>
      </c>
      <c r="D174" s="5" t="s">
        <v>44</v>
      </c>
      <c r="E174" s="22"/>
      <c r="F174" s="66">
        <v>154000</v>
      </c>
      <c r="G174" s="57">
        <f>F174</f>
        <v>154000</v>
      </c>
      <c r="H174" s="5"/>
    </row>
    <row r="175" spans="1:8" ht="12.75">
      <c r="A175" s="135"/>
      <c r="B175" s="35"/>
      <c r="C175" s="35" t="s">
        <v>107</v>
      </c>
      <c r="D175" s="5" t="s">
        <v>5</v>
      </c>
      <c r="E175" s="22"/>
      <c r="F175" s="66">
        <v>128800</v>
      </c>
      <c r="G175" s="57">
        <f>F175</f>
        <v>128800</v>
      </c>
      <c r="H175" s="5"/>
    </row>
    <row r="176" spans="1:8" ht="12.75">
      <c r="A176" s="135"/>
      <c r="B176" s="35"/>
      <c r="C176" s="35" t="s">
        <v>108</v>
      </c>
      <c r="D176" s="5" t="s">
        <v>54</v>
      </c>
      <c r="E176" s="22"/>
      <c r="F176" s="66">
        <v>600</v>
      </c>
      <c r="G176" s="57">
        <f>F176</f>
        <v>600</v>
      </c>
      <c r="H176" s="5"/>
    </row>
    <row r="177" spans="1:8" ht="12.75">
      <c r="A177" s="135"/>
      <c r="B177" s="35"/>
      <c r="C177" s="35" t="s">
        <v>100</v>
      </c>
      <c r="D177" s="5" t="s">
        <v>40</v>
      </c>
      <c r="E177" s="22"/>
      <c r="F177" s="149">
        <v>150</v>
      </c>
      <c r="G177" s="149">
        <f>F177</f>
        <v>150</v>
      </c>
      <c r="H177" s="5"/>
    </row>
    <row r="178" spans="1:8" ht="12.75">
      <c r="A178" s="135"/>
      <c r="B178" s="15">
        <v>80110</v>
      </c>
      <c r="C178" s="15"/>
      <c r="D178" s="13" t="s">
        <v>8</v>
      </c>
      <c r="E178" s="150">
        <f>SUM(E183:E200)</f>
        <v>109300</v>
      </c>
      <c r="F178" s="96">
        <f>SUM(F179:F186)</f>
        <v>6400</v>
      </c>
      <c r="G178" s="96">
        <f>SUM(G179:G186)</f>
        <v>6400</v>
      </c>
      <c r="H178" s="65">
        <f>SUM(H179:H186)</f>
        <v>0</v>
      </c>
    </row>
    <row r="179" spans="1:8" ht="12.75">
      <c r="A179" s="145"/>
      <c r="B179" s="38"/>
      <c r="C179" s="38" t="s">
        <v>97</v>
      </c>
      <c r="D179" s="37" t="s">
        <v>44</v>
      </c>
      <c r="E179" s="151"/>
      <c r="F179" s="152">
        <v>50</v>
      </c>
      <c r="G179" s="152">
        <f>F179</f>
        <v>50</v>
      </c>
      <c r="H179" s="37"/>
    </row>
    <row r="180" spans="1:8" ht="12.75">
      <c r="A180" s="145"/>
      <c r="B180" s="146"/>
      <c r="C180" s="146" t="s">
        <v>104</v>
      </c>
      <c r="D180" s="5" t="s">
        <v>43</v>
      </c>
      <c r="E180" s="148"/>
      <c r="F180" s="149"/>
      <c r="G180" s="147"/>
      <c r="H180" s="5"/>
    </row>
    <row r="181" spans="1:8" ht="12.75">
      <c r="A181" s="145"/>
      <c r="B181" s="146"/>
      <c r="C181" s="146"/>
      <c r="D181" s="36" t="s">
        <v>92</v>
      </c>
      <c r="E181" s="148"/>
      <c r="F181" s="149"/>
      <c r="G181" s="147"/>
      <c r="H181" s="5"/>
    </row>
    <row r="182" spans="1:8" ht="12.75">
      <c r="A182" s="145"/>
      <c r="B182" s="146"/>
      <c r="C182" s="146"/>
      <c r="D182" s="147" t="s">
        <v>93</v>
      </c>
      <c r="E182" s="71"/>
      <c r="F182" s="149"/>
      <c r="G182" s="147"/>
      <c r="H182" s="5"/>
    </row>
    <row r="183" spans="1:8" ht="12.75">
      <c r="A183" s="145"/>
      <c r="B183" s="146"/>
      <c r="C183" s="146"/>
      <c r="D183" s="147" t="s">
        <v>94</v>
      </c>
      <c r="E183" s="71">
        <v>9400</v>
      </c>
      <c r="F183" s="149">
        <v>5600</v>
      </c>
      <c r="G183" s="149">
        <f>F183</f>
        <v>5600</v>
      </c>
      <c r="H183" s="5"/>
    </row>
    <row r="184" spans="1:8" ht="12.75">
      <c r="A184" s="35"/>
      <c r="B184" s="35"/>
      <c r="C184" s="35" t="s">
        <v>107</v>
      </c>
      <c r="D184" s="5" t="s">
        <v>5</v>
      </c>
      <c r="E184" s="22">
        <v>99900</v>
      </c>
      <c r="F184" s="66">
        <v>300</v>
      </c>
      <c r="G184" s="57">
        <f>F184</f>
        <v>300</v>
      </c>
      <c r="H184" s="5"/>
    </row>
    <row r="185" spans="1:8" ht="12.75">
      <c r="A185" s="35"/>
      <c r="B185" s="35"/>
      <c r="C185" s="35" t="s">
        <v>108</v>
      </c>
      <c r="D185" s="5" t="s">
        <v>54</v>
      </c>
      <c r="E185" s="22"/>
      <c r="F185" s="66">
        <v>250</v>
      </c>
      <c r="G185" s="57">
        <f>F185</f>
        <v>250</v>
      </c>
      <c r="H185" s="5"/>
    </row>
    <row r="186" spans="1:8" ht="12.75">
      <c r="A186" s="35"/>
      <c r="B186" s="35"/>
      <c r="C186" s="35" t="s">
        <v>100</v>
      </c>
      <c r="D186" s="5" t="s">
        <v>40</v>
      </c>
      <c r="E186" s="22"/>
      <c r="F186" s="66">
        <v>200</v>
      </c>
      <c r="G186" s="57">
        <f>F186</f>
        <v>200</v>
      </c>
      <c r="H186" s="5"/>
    </row>
    <row r="187" spans="1:8" ht="12.75">
      <c r="A187" s="79"/>
      <c r="B187" s="79">
        <v>80148</v>
      </c>
      <c r="C187" s="79"/>
      <c r="D187" s="13" t="s">
        <v>170</v>
      </c>
      <c r="E187" s="22"/>
      <c r="F187" s="65">
        <f>F188</f>
        <v>209240</v>
      </c>
      <c r="G187" s="96">
        <f>G188</f>
        <v>209240</v>
      </c>
      <c r="H187" s="65">
        <f>H188</f>
        <v>0</v>
      </c>
    </row>
    <row r="188" spans="1:8" ht="12.75">
      <c r="A188" s="35"/>
      <c r="B188" s="35"/>
      <c r="C188" s="35" t="s">
        <v>107</v>
      </c>
      <c r="D188" s="5" t="s">
        <v>5</v>
      </c>
      <c r="E188" s="22"/>
      <c r="F188" s="66">
        <v>209240</v>
      </c>
      <c r="G188" s="57">
        <f>F188</f>
        <v>209240</v>
      </c>
      <c r="H188" s="5"/>
    </row>
    <row r="189" spans="1:75" s="33" customFormat="1" ht="12.75">
      <c r="A189" s="34"/>
      <c r="B189" s="34">
        <v>80195</v>
      </c>
      <c r="C189" s="34"/>
      <c r="D189" s="31" t="s">
        <v>3</v>
      </c>
      <c r="E189" s="32"/>
      <c r="F189" s="62">
        <f>SUM(F192:F193)</f>
        <v>1566050</v>
      </c>
      <c r="G189" s="62">
        <f>SUM(G192:G193)</f>
        <v>12000</v>
      </c>
      <c r="H189" s="62">
        <f>SUM(H192:H193)</f>
        <v>1554050</v>
      </c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</row>
    <row r="190" spans="1:75" s="33" customFormat="1" ht="12.75">
      <c r="A190" s="38"/>
      <c r="B190" s="38"/>
      <c r="C190" s="38">
        <v>2030</v>
      </c>
      <c r="D190" s="37" t="s">
        <v>62</v>
      </c>
      <c r="E190" s="32"/>
      <c r="F190" s="62"/>
      <c r="H190" s="3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</row>
    <row r="191" spans="1:8" ht="12.75">
      <c r="A191" s="38"/>
      <c r="B191" s="38"/>
      <c r="C191" s="38"/>
      <c r="D191" s="37" t="s">
        <v>124</v>
      </c>
      <c r="E191" s="22"/>
      <c r="F191" s="66"/>
      <c r="H191" s="5"/>
    </row>
    <row r="192" spans="1:8" ht="12.75">
      <c r="A192" s="38"/>
      <c r="B192" s="38"/>
      <c r="C192" s="38"/>
      <c r="D192" s="37" t="s">
        <v>65</v>
      </c>
      <c r="E192" s="22"/>
      <c r="F192" s="66">
        <v>12000</v>
      </c>
      <c r="G192" s="57">
        <f>F192</f>
        <v>12000</v>
      </c>
      <c r="H192" s="5"/>
    </row>
    <row r="193" spans="1:8" ht="12.75">
      <c r="A193" s="38"/>
      <c r="B193" s="38"/>
      <c r="C193" s="38">
        <v>6200</v>
      </c>
      <c r="D193" s="37" t="s">
        <v>186</v>
      </c>
      <c r="E193" s="22"/>
      <c r="F193" s="66">
        <v>1554050</v>
      </c>
      <c r="G193" s="57">
        <v>0</v>
      </c>
      <c r="H193" s="66">
        <f>F193</f>
        <v>1554050</v>
      </c>
    </row>
    <row r="194" spans="1:75" s="29" customFormat="1" ht="15">
      <c r="A194" s="30">
        <v>852</v>
      </c>
      <c r="B194" s="30"/>
      <c r="C194" s="30"/>
      <c r="D194" s="27" t="s">
        <v>98</v>
      </c>
      <c r="E194" s="28"/>
      <c r="F194" s="59">
        <f>+F198+F205+F211+F229+F236+F242</f>
        <v>1647572</v>
      </c>
      <c r="G194" s="59">
        <f>+G198+G205+G211+G229+G236+G242</f>
        <v>1647572</v>
      </c>
      <c r="H194" s="59">
        <f>+H198+H205+H211+H229+H236+H242</f>
        <v>0</v>
      </c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  <c r="BF194" s="125"/>
      <c r="BG194" s="125"/>
      <c r="BH194" s="125"/>
      <c r="BI194" s="125"/>
      <c r="BJ194" s="125"/>
      <c r="BK194" s="125"/>
      <c r="BL194" s="125"/>
      <c r="BM194" s="125"/>
      <c r="BN194" s="125"/>
      <c r="BO194" s="125"/>
      <c r="BP194" s="125"/>
      <c r="BQ194" s="125"/>
      <c r="BR194" s="125"/>
      <c r="BS194" s="125"/>
      <c r="BT194" s="125"/>
      <c r="BU194" s="125"/>
      <c r="BV194" s="125"/>
      <c r="BW194" s="125"/>
    </row>
    <row r="195" spans="1:75" s="33" customFormat="1" ht="12.75">
      <c r="A195" s="34"/>
      <c r="B195" s="34">
        <v>85212</v>
      </c>
      <c r="C195" s="34"/>
      <c r="D195" s="31" t="s">
        <v>152</v>
      </c>
      <c r="E195" s="32"/>
      <c r="F195" s="62"/>
      <c r="H195" s="3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</row>
    <row r="196" spans="1:75" s="33" customFormat="1" ht="12.75">
      <c r="A196" s="34"/>
      <c r="B196" s="34"/>
      <c r="C196" s="34"/>
      <c r="D196" s="31" t="s">
        <v>151</v>
      </c>
      <c r="E196" s="32"/>
      <c r="F196" s="62"/>
      <c r="H196" s="3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</row>
    <row r="197" spans="1:75" s="33" customFormat="1" ht="12.75">
      <c r="A197" s="48"/>
      <c r="B197" s="48"/>
      <c r="C197" s="48"/>
      <c r="D197" s="31" t="s">
        <v>126</v>
      </c>
      <c r="E197" s="32"/>
      <c r="F197" s="62"/>
      <c r="H197" s="3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</row>
    <row r="198" spans="1:75" s="33" customFormat="1" ht="12.75">
      <c r="A198" s="48"/>
      <c r="B198" s="48"/>
      <c r="C198" s="48"/>
      <c r="D198" s="31" t="s">
        <v>127</v>
      </c>
      <c r="E198" s="32"/>
      <c r="F198" s="62">
        <f>F202</f>
        <v>1126000</v>
      </c>
      <c r="G198" s="95">
        <f>G202</f>
        <v>1126000</v>
      </c>
      <c r="H198" s="62">
        <f>H202</f>
        <v>0</v>
      </c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</row>
    <row r="199" spans="1:75" s="33" customFormat="1" ht="12.75">
      <c r="A199" s="38"/>
      <c r="B199" s="38"/>
      <c r="C199" s="38">
        <v>2010</v>
      </c>
      <c r="D199" s="5" t="s">
        <v>62</v>
      </c>
      <c r="E199" s="32"/>
      <c r="F199" s="62"/>
      <c r="H199" s="3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</row>
    <row r="200" spans="1:75" s="33" customFormat="1" ht="12.75">
      <c r="A200" s="38"/>
      <c r="B200" s="38"/>
      <c r="C200" s="38"/>
      <c r="D200" s="5" t="s">
        <v>182</v>
      </c>
      <c r="E200" s="32"/>
      <c r="F200" s="62"/>
      <c r="H200" s="3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</row>
    <row r="201" spans="1:75" s="33" customFormat="1" ht="12.75">
      <c r="A201" s="38"/>
      <c r="B201" s="38"/>
      <c r="C201" s="38"/>
      <c r="D201" s="5" t="s">
        <v>67</v>
      </c>
      <c r="E201" s="32"/>
      <c r="F201" s="62"/>
      <c r="H201" s="3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</row>
    <row r="202" spans="1:75" s="33" customFormat="1" ht="12.75">
      <c r="A202" s="38"/>
      <c r="B202" s="38"/>
      <c r="C202" s="38"/>
      <c r="D202" s="5" t="s">
        <v>63</v>
      </c>
      <c r="E202" s="32"/>
      <c r="F202" s="68">
        <v>1126000</v>
      </c>
      <c r="G202" s="91">
        <f>F202</f>
        <v>1126000</v>
      </c>
      <c r="H202" s="3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</row>
    <row r="203" spans="1:75" s="33" customFormat="1" ht="12.75">
      <c r="A203" s="34"/>
      <c r="B203" s="34">
        <v>85213</v>
      </c>
      <c r="C203" s="34"/>
      <c r="D203" s="31" t="s">
        <v>84</v>
      </c>
      <c r="E203" s="32"/>
      <c r="F203" s="62"/>
      <c r="H203" s="3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</row>
    <row r="204" spans="1:75" s="33" customFormat="1" ht="12.75">
      <c r="A204" s="39"/>
      <c r="B204" s="39"/>
      <c r="C204" s="39"/>
      <c r="D204" s="46" t="s">
        <v>85</v>
      </c>
      <c r="E204" s="32"/>
      <c r="F204" s="62"/>
      <c r="H204" s="3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</row>
    <row r="205" spans="1:75" s="33" customFormat="1" ht="12.75">
      <c r="A205" s="39"/>
      <c r="B205" s="39"/>
      <c r="C205" s="39"/>
      <c r="D205" s="31" t="s">
        <v>86</v>
      </c>
      <c r="E205" s="32"/>
      <c r="F205" s="62">
        <f>F209</f>
        <v>13000</v>
      </c>
      <c r="G205" s="95">
        <f>G209</f>
        <v>13000</v>
      </c>
      <c r="H205" s="3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</row>
    <row r="206" spans="1:8" ht="12.75">
      <c r="A206" s="38"/>
      <c r="B206" s="38"/>
      <c r="C206" s="38">
        <v>2010</v>
      </c>
      <c r="D206" s="5" t="s">
        <v>62</v>
      </c>
      <c r="E206" s="22"/>
      <c r="F206" s="66"/>
      <c r="H206" s="5"/>
    </row>
    <row r="207" spans="1:8" ht="12.75">
      <c r="A207" s="38"/>
      <c r="B207" s="38"/>
      <c r="C207" s="38"/>
      <c r="D207" s="5" t="s">
        <v>182</v>
      </c>
      <c r="E207" s="22"/>
      <c r="F207" s="66"/>
      <c r="H207" s="5"/>
    </row>
    <row r="208" spans="1:8" ht="12.75">
      <c r="A208" s="38"/>
      <c r="B208" s="38"/>
      <c r="C208" s="38"/>
      <c r="D208" s="5" t="s">
        <v>67</v>
      </c>
      <c r="E208" s="22"/>
      <c r="F208" s="66"/>
      <c r="H208" s="5"/>
    </row>
    <row r="209" spans="1:8" ht="12.75">
      <c r="A209" s="38"/>
      <c r="B209" s="38"/>
      <c r="C209" s="38"/>
      <c r="D209" s="5" t="s">
        <v>63</v>
      </c>
      <c r="E209" s="22"/>
      <c r="F209" s="66">
        <v>13000</v>
      </c>
      <c r="G209" s="57">
        <f>F209</f>
        <v>13000</v>
      </c>
      <c r="H209" s="5"/>
    </row>
    <row r="210" spans="1:8" ht="12.75">
      <c r="A210" s="34"/>
      <c r="B210" s="34">
        <v>85214</v>
      </c>
      <c r="C210" s="34"/>
      <c r="D210" s="13" t="s">
        <v>26</v>
      </c>
      <c r="E210" s="22"/>
      <c r="F210" s="66"/>
      <c r="H210" s="5"/>
    </row>
    <row r="211" spans="1:8" ht="12.75">
      <c r="A211" s="38"/>
      <c r="B211" s="38"/>
      <c r="C211" s="38"/>
      <c r="D211" s="13" t="s">
        <v>66</v>
      </c>
      <c r="E211" s="22"/>
      <c r="F211" s="62">
        <f>F212+F216+F219</f>
        <v>297272</v>
      </c>
      <c r="G211" s="95">
        <f>G212+G216+G219</f>
        <v>297272</v>
      </c>
      <c r="H211" s="62">
        <f>H212+H216+H219</f>
        <v>0</v>
      </c>
    </row>
    <row r="212" spans="1:8" ht="12.75">
      <c r="A212" s="38"/>
      <c r="B212" s="38"/>
      <c r="C212" s="38" t="s">
        <v>100</v>
      </c>
      <c r="D212" s="37" t="s">
        <v>40</v>
      </c>
      <c r="E212" s="43"/>
      <c r="F212" s="67">
        <v>272</v>
      </c>
      <c r="G212" s="57">
        <f>F212</f>
        <v>272</v>
      </c>
      <c r="H212" s="5"/>
    </row>
    <row r="213" spans="1:8" ht="12.75">
      <c r="A213" s="35"/>
      <c r="B213" s="35"/>
      <c r="C213" s="35">
        <v>2010</v>
      </c>
      <c r="D213" s="5" t="s">
        <v>62</v>
      </c>
      <c r="E213" s="22"/>
      <c r="F213" s="66"/>
      <c r="H213" s="5"/>
    </row>
    <row r="214" spans="1:8" ht="12.75">
      <c r="A214" s="35"/>
      <c r="B214" s="35"/>
      <c r="C214" s="35"/>
      <c r="D214" s="5" t="s">
        <v>181</v>
      </c>
      <c r="E214" s="22"/>
      <c r="F214" s="66"/>
      <c r="H214" s="5"/>
    </row>
    <row r="215" spans="1:8" ht="12.75">
      <c r="A215" s="35"/>
      <c r="B215" s="35"/>
      <c r="C215" s="35"/>
      <c r="D215" s="5" t="s">
        <v>67</v>
      </c>
      <c r="E215" s="22"/>
      <c r="F215" s="66"/>
      <c r="H215" s="5"/>
    </row>
    <row r="216" spans="1:8" ht="12.75">
      <c r="A216" s="35"/>
      <c r="B216" s="35"/>
      <c r="C216" s="35"/>
      <c r="D216" s="5" t="s">
        <v>63</v>
      </c>
      <c r="E216" s="22"/>
      <c r="F216" s="66">
        <v>135000</v>
      </c>
      <c r="G216" s="57">
        <f>F216</f>
        <v>135000</v>
      </c>
      <c r="H216" s="5"/>
    </row>
    <row r="217" spans="1:8" ht="12.75">
      <c r="A217" s="38"/>
      <c r="B217" s="38"/>
      <c r="C217" s="38">
        <v>2030</v>
      </c>
      <c r="D217" s="37" t="s">
        <v>62</v>
      </c>
      <c r="E217" s="22"/>
      <c r="F217" s="66"/>
      <c r="H217" s="5"/>
    </row>
    <row r="218" spans="1:8" ht="12.75">
      <c r="A218" s="38"/>
      <c r="B218" s="38"/>
      <c r="C218" s="38"/>
      <c r="D218" s="37" t="s">
        <v>124</v>
      </c>
      <c r="E218" s="22"/>
      <c r="F218" s="66"/>
      <c r="H218" s="5"/>
    </row>
    <row r="219" spans="1:8" ht="12.75">
      <c r="A219" s="153"/>
      <c r="B219" s="153"/>
      <c r="C219" s="153"/>
      <c r="D219" s="154" t="s">
        <v>146</v>
      </c>
      <c r="E219" s="111"/>
      <c r="F219" s="112">
        <v>162000</v>
      </c>
      <c r="G219" s="113">
        <f>F219</f>
        <v>162000</v>
      </c>
      <c r="H219" s="7"/>
    </row>
    <row r="220" spans="1:8" ht="12.75">
      <c r="A220" s="109"/>
      <c r="B220" s="109"/>
      <c r="C220" s="109"/>
      <c r="D220" s="56"/>
      <c r="E220" s="71"/>
      <c r="F220" s="70"/>
      <c r="G220" s="70"/>
      <c r="H220" s="56"/>
    </row>
    <row r="221" spans="1:8" ht="12.75">
      <c r="A221" s="109"/>
      <c r="B221" s="109"/>
      <c r="C221" s="109"/>
      <c r="D221" s="56"/>
      <c r="E221" s="71"/>
      <c r="F221" s="70"/>
      <c r="G221" s="70"/>
      <c r="H221" s="56"/>
    </row>
    <row r="222" spans="1:8" ht="12.75">
      <c r="A222" s="109"/>
      <c r="B222" s="109"/>
      <c r="C222" s="109"/>
      <c r="D222" s="56"/>
      <c r="E222" s="71"/>
      <c r="F222" s="70"/>
      <c r="G222" s="70"/>
      <c r="H222" s="56"/>
    </row>
    <row r="223" spans="1:8" ht="12.75">
      <c r="A223" s="109"/>
      <c r="B223" s="109"/>
      <c r="C223" s="109"/>
      <c r="D223" s="56"/>
      <c r="E223" s="71"/>
      <c r="F223" s="70"/>
      <c r="G223" s="70"/>
      <c r="H223" s="56"/>
    </row>
    <row r="224" spans="1:8" ht="12.75">
      <c r="A224" s="109"/>
      <c r="B224" s="109"/>
      <c r="C224" s="109"/>
      <c r="D224" s="56"/>
      <c r="E224" s="71"/>
      <c r="F224" s="70"/>
      <c r="G224" s="70"/>
      <c r="H224" s="56"/>
    </row>
    <row r="225" spans="1:8" ht="12.75">
      <c r="A225" s="74" t="s">
        <v>163</v>
      </c>
      <c r="B225" s="74" t="s">
        <v>177</v>
      </c>
      <c r="C225" s="74"/>
      <c r="D225" s="74"/>
      <c r="E225" s="73" t="s">
        <v>81</v>
      </c>
      <c r="F225" s="76" t="s">
        <v>81</v>
      </c>
      <c r="G225" s="105" t="s">
        <v>167</v>
      </c>
      <c r="H225" s="106"/>
    </row>
    <row r="226" spans="1:8" ht="12.75">
      <c r="A226" s="75"/>
      <c r="B226" s="75" t="s">
        <v>178</v>
      </c>
      <c r="C226" s="75" t="s">
        <v>179</v>
      </c>
      <c r="D226" s="6" t="s">
        <v>172</v>
      </c>
      <c r="E226" s="71" t="s">
        <v>82</v>
      </c>
      <c r="F226" s="77" t="s">
        <v>164</v>
      </c>
      <c r="G226" s="99" t="s">
        <v>173</v>
      </c>
      <c r="H226" s="74" t="s">
        <v>173</v>
      </c>
    </row>
    <row r="227" spans="1:8" ht="12.75">
      <c r="A227" s="7"/>
      <c r="B227" s="7"/>
      <c r="C227" s="7"/>
      <c r="D227" s="7"/>
      <c r="E227" s="72"/>
      <c r="F227" s="78"/>
      <c r="G227" s="100" t="s">
        <v>174</v>
      </c>
      <c r="H227" s="7" t="s">
        <v>175</v>
      </c>
    </row>
    <row r="228" spans="1:8" ht="12.75">
      <c r="A228" s="104">
        <v>1</v>
      </c>
      <c r="B228" s="21">
        <v>2</v>
      </c>
      <c r="C228" s="21">
        <v>3</v>
      </c>
      <c r="D228" s="21">
        <v>4</v>
      </c>
      <c r="E228" s="24">
        <v>6</v>
      </c>
      <c r="F228" s="69">
        <v>5</v>
      </c>
      <c r="G228" s="102">
        <v>6</v>
      </c>
      <c r="H228" s="86">
        <v>7</v>
      </c>
    </row>
    <row r="229" spans="1:8" ht="12.75">
      <c r="A229" s="135"/>
      <c r="B229" s="15">
        <v>85219</v>
      </c>
      <c r="C229" s="12"/>
      <c r="D229" s="13" t="s">
        <v>27</v>
      </c>
      <c r="E229" s="22"/>
      <c r="F229" s="62">
        <f>SUM(F230:F234)</f>
        <v>106300</v>
      </c>
      <c r="G229" s="95">
        <f>SUM(G230:G234)</f>
        <v>106300</v>
      </c>
      <c r="H229" s="62">
        <f>SUM(H230:H234)</f>
        <v>0</v>
      </c>
    </row>
    <row r="230" spans="1:8" ht="12.75">
      <c r="A230" s="135"/>
      <c r="B230" s="16"/>
      <c r="C230" s="16" t="s">
        <v>108</v>
      </c>
      <c r="D230" s="9" t="s">
        <v>54</v>
      </c>
      <c r="E230" s="25"/>
      <c r="F230" s="68">
        <v>200</v>
      </c>
      <c r="G230" s="57">
        <f>F230</f>
        <v>200</v>
      </c>
      <c r="H230" s="5"/>
    </row>
    <row r="231" spans="1:8" ht="12.75">
      <c r="A231" s="135"/>
      <c r="B231" s="35"/>
      <c r="C231" s="35" t="s">
        <v>100</v>
      </c>
      <c r="D231" s="37" t="s">
        <v>40</v>
      </c>
      <c r="E231" s="22"/>
      <c r="F231" s="66">
        <v>100</v>
      </c>
      <c r="G231" s="57">
        <f>F231</f>
        <v>100</v>
      </c>
      <c r="H231" s="5"/>
    </row>
    <row r="232" spans="1:8" ht="12.75">
      <c r="A232" s="135"/>
      <c r="B232" s="38"/>
      <c r="C232" s="38">
        <v>2030</v>
      </c>
      <c r="D232" s="37" t="s">
        <v>62</v>
      </c>
      <c r="E232" s="22"/>
      <c r="F232" s="66"/>
      <c r="G232" s="57"/>
      <c r="H232" s="5"/>
    </row>
    <row r="233" spans="1:8" ht="12.75">
      <c r="A233" s="135"/>
      <c r="B233" s="38"/>
      <c r="C233" s="38"/>
      <c r="D233" s="37" t="s">
        <v>124</v>
      </c>
      <c r="E233" s="22"/>
      <c r="F233" s="66"/>
      <c r="G233" s="57"/>
      <c r="H233" s="5"/>
    </row>
    <row r="234" spans="1:8" ht="12.75">
      <c r="A234" s="135"/>
      <c r="B234" s="42"/>
      <c r="C234" s="42"/>
      <c r="D234" s="37" t="s">
        <v>65</v>
      </c>
      <c r="E234" s="22"/>
      <c r="F234" s="66">
        <v>106000</v>
      </c>
      <c r="G234" s="57">
        <f>F234</f>
        <v>106000</v>
      </c>
      <c r="H234" s="5"/>
    </row>
    <row r="235" spans="1:8" ht="12.75">
      <c r="A235" s="135"/>
      <c r="B235" s="15">
        <v>85228</v>
      </c>
      <c r="C235" s="12"/>
      <c r="D235" s="13" t="s">
        <v>24</v>
      </c>
      <c r="E235" s="22"/>
      <c r="F235" s="66"/>
      <c r="H235" s="5"/>
    </row>
    <row r="236" spans="1:8" ht="12.75">
      <c r="A236" s="135"/>
      <c r="B236" s="12"/>
      <c r="C236" s="12"/>
      <c r="D236" s="13" t="s">
        <v>25</v>
      </c>
      <c r="E236" s="22"/>
      <c r="F236" s="62">
        <f>SUM(F237:F241)</f>
        <v>49000</v>
      </c>
      <c r="G236" s="95">
        <f>SUM(G237:G241)</f>
        <v>49000</v>
      </c>
      <c r="H236" s="62">
        <f>SUM(H237:H241)</f>
        <v>0</v>
      </c>
    </row>
    <row r="237" spans="1:8" ht="12.75">
      <c r="A237" s="135"/>
      <c r="B237" s="35"/>
      <c r="C237" s="35" t="s">
        <v>107</v>
      </c>
      <c r="D237" s="5" t="s">
        <v>5</v>
      </c>
      <c r="E237" s="22"/>
      <c r="F237" s="66">
        <v>11000</v>
      </c>
      <c r="G237" s="57">
        <f>F237</f>
        <v>11000</v>
      </c>
      <c r="H237" s="5"/>
    </row>
    <row r="238" spans="1:8" ht="12.75">
      <c r="A238" s="135"/>
      <c r="B238" s="35"/>
      <c r="C238" s="35">
        <v>2010</v>
      </c>
      <c r="D238" s="5" t="s">
        <v>62</v>
      </c>
      <c r="E238" s="22"/>
      <c r="F238" s="66"/>
      <c r="H238" s="5"/>
    </row>
    <row r="239" spans="1:8" ht="12.75">
      <c r="A239" s="135"/>
      <c r="B239" s="35"/>
      <c r="C239" s="35"/>
      <c r="D239" s="5" t="s">
        <v>181</v>
      </c>
      <c r="E239" s="22"/>
      <c r="F239" s="66"/>
      <c r="H239" s="5"/>
    </row>
    <row r="240" spans="1:8" ht="12.75">
      <c r="A240" s="135"/>
      <c r="B240" s="35"/>
      <c r="C240" s="35"/>
      <c r="D240" s="5" t="s">
        <v>67</v>
      </c>
      <c r="E240" s="22"/>
      <c r="F240" s="66"/>
      <c r="H240" s="5"/>
    </row>
    <row r="241" spans="1:8" ht="12.75">
      <c r="A241" s="135"/>
      <c r="B241" s="35"/>
      <c r="C241" s="35"/>
      <c r="D241" s="5" t="s">
        <v>63</v>
      </c>
      <c r="E241" s="22"/>
      <c r="F241" s="66">
        <v>38000</v>
      </c>
      <c r="G241" s="57">
        <f>F241</f>
        <v>38000</v>
      </c>
      <c r="H241" s="5"/>
    </row>
    <row r="242" spans="1:8" ht="12.75">
      <c r="A242" s="12"/>
      <c r="B242" s="15">
        <v>85295</v>
      </c>
      <c r="C242" s="12"/>
      <c r="D242" s="13" t="s">
        <v>3</v>
      </c>
      <c r="E242" s="22"/>
      <c r="F242" s="62">
        <f>F245</f>
        <v>56000</v>
      </c>
      <c r="G242" s="95">
        <f>G245</f>
        <v>56000</v>
      </c>
      <c r="H242" s="62">
        <f>H245</f>
        <v>0</v>
      </c>
    </row>
    <row r="243" spans="1:8" ht="12.75">
      <c r="A243" s="38"/>
      <c r="B243" s="38"/>
      <c r="C243" s="38">
        <v>2030</v>
      </c>
      <c r="D243" s="37" t="s">
        <v>62</v>
      </c>
      <c r="E243" s="22"/>
      <c r="F243" s="66"/>
      <c r="H243" s="5"/>
    </row>
    <row r="244" spans="1:8" ht="12.75">
      <c r="A244" s="38"/>
      <c r="B244" s="38"/>
      <c r="C244" s="38"/>
      <c r="D244" s="37" t="s">
        <v>124</v>
      </c>
      <c r="E244" s="22"/>
      <c r="F244" s="66"/>
      <c r="H244" s="5"/>
    </row>
    <row r="245" spans="1:8" ht="12.75">
      <c r="A245" s="38"/>
      <c r="B245" s="38"/>
      <c r="C245" s="38"/>
      <c r="D245" s="37" t="s">
        <v>147</v>
      </c>
      <c r="E245" s="22"/>
      <c r="F245" s="66">
        <v>56000</v>
      </c>
      <c r="G245" s="57">
        <f>F245</f>
        <v>56000</v>
      </c>
      <c r="H245" s="5"/>
    </row>
    <row r="246" spans="1:75" s="29" customFormat="1" ht="15">
      <c r="A246" s="30">
        <v>854</v>
      </c>
      <c r="B246" s="30"/>
      <c r="C246" s="30"/>
      <c r="D246" s="27" t="s">
        <v>21</v>
      </c>
      <c r="E246" s="28"/>
      <c r="F246" s="59"/>
      <c r="H246" s="27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/>
      <c r="BE246" s="125"/>
      <c r="BF246" s="125"/>
      <c r="BG246" s="125"/>
      <c r="BH246" s="125"/>
      <c r="BI246" s="125"/>
      <c r="BJ246" s="125"/>
      <c r="BK246" s="125"/>
      <c r="BL246" s="125"/>
      <c r="BM246" s="125"/>
      <c r="BN246" s="125"/>
      <c r="BO246" s="125"/>
      <c r="BP246" s="125"/>
      <c r="BQ246" s="125"/>
      <c r="BR246" s="125"/>
      <c r="BS246" s="125"/>
      <c r="BT246" s="125"/>
      <c r="BU246" s="125"/>
      <c r="BV246" s="125"/>
      <c r="BW246" s="125"/>
    </row>
    <row r="247" spans="1:75" s="29" customFormat="1" ht="15">
      <c r="A247" s="27"/>
      <c r="B247" s="27"/>
      <c r="C247" s="27"/>
      <c r="D247" s="27" t="s">
        <v>22</v>
      </c>
      <c r="E247" s="28" t="e">
        <f>#REF!+E250+#REF!+#REF!</f>
        <v>#REF!</v>
      </c>
      <c r="F247" s="59">
        <f>F250</f>
        <v>62500</v>
      </c>
      <c r="G247" s="101">
        <f>G250</f>
        <v>62500</v>
      </c>
      <c r="H247" s="59">
        <f>H250</f>
        <v>0</v>
      </c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5"/>
      <c r="BD247" s="125"/>
      <c r="BE247" s="125"/>
      <c r="BF247" s="125"/>
      <c r="BG247" s="125"/>
      <c r="BH247" s="125"/>
      <c r="BI247" s="125"/>
      <c r="BJ247" s="125"/>
      <c r="BK247" s="125"/>
      <c r="BL247" s="125"/>
      <c r="BM247" s="125"/>
      <c r="BN247" s="125"/>
      <c r="BO247" s="125"/>
      <c r="BP247" s="125"/>
      <c r="BQ247" s="125"/>
      <c r="BR247" s="125"/>
      <c r="BS247" s="125"/>
      <c r="BT247" s="125"/>
      <c r="BU247" s="125"/>
      <c r="BV247" s="125"/>
      <c r="BW247" s="125"/>
    </row>
    <row r="248" spans="1:75" s="1" customFormat="1" ht="12.75">
      <c r="A248" s="15"/>
      <c r="B248" s="15">
        <v>85412</v>
      </c>
      <c r="C248" s="15"/>
      <c r="D248" s="13" t="s">
        <v>23</v>
      </c>
      <c r="E248" s="18"/>
      <c r="F248" s="65"/>
      <c r="H248" s="1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123"/>
      <c r="AP248" s="123"/>
      <c r="AQ248" s="123"/>
      <c r="AR248" s="123"/>
      <c r="AS248" s="123"/>
      <c r="AT248" s="123"/>
      <c r="AU248" s="123"/>
      <c r="AV248" s="123"/>
      <c r="AW248" s="123"/>
      <c r="AX248" s="123"/>
      <c r="AY248" s="123"/>
      <c r="AZ248" s="123"/>
      <c r="BA248" s="123"/>
      <c r="BB248" s="123"/>
      <c r="BC248" s="123"/>
      <c r="BD248" s="123"/>
      <c r="BE248" s="123"/>
      <c r="BF248" s="123"/>
      <c r="BG248" s="123"/>
      <c r="BH248" s="123"/>
      <c r="BI248" s="123"/>
      <c r="BJ248" s="123"/>
      <c r="BK248" s="123"/>
      <c r="BL248" s="123"/>
      <c r="BM248" s="123"/>
      <c r="BN248" s="123"/>
      <c r="BO248" s="123"/>
      <c r="BP248" s="123"/>
      <c r="BQ248" s="123"/>
      <c r="BR248" s="123"/>
      <c r="BS248" s="123"/>
      <c r="BT248" s="123"/>
      <c r="BU248" s="123"/>
      <c r="BV248" s="123"/>
      <c r="BW248" s="123"/>
    </row>
    <row r="249" spans="1:75" s="1" customFormat="1" ht="12.75">
      <c r="A249" s="15"/>
      <c r="B249" s="15"/>
      <c r="C249" s="15"/>
      <c r="D249" s="13" t="s">
        <v>89</v>
      </c>
      <c r="E249" s="18"/>
      <c r="F249" s="65"/>
      <c r="H249" s="1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  <c r="AB249" s="123"/>
      <c r="AC249" s="123"/>
      <c r="AD249" s="123"/>
      <c r="AE249" s="123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123"/>
      <c r="AP249" s="123"/>
      <c r="AQ249" s="123"/>
      <c r="AR249" s="123"/>
      <c r="AS249" s="123"/>
      <c r="AT249" s="123"/>
      <c r="AU249" s="123"/>
      <c r="AV249" s="123"/>
      <c r="AW249" s="123"/>
      <c r="AX249" s="123"/>
      <c r="AY249" s="123"/>
      <c r="AZ249" s="123"/>
      <c r="BA249" s="123"/>
      <c r="BB249" s="123"/>
      <c r="BC249" s="123"/>
      <c r="BD249" s="123"/>
      <c r="BE249" s="123"/>
      <c r="BF249" s="123"/>
      <c r="BG249" s="123"/>
      <c r="BH249" s="123"/>
      <c r="BI249" s="123"/>
      <c r="BJ249" s="123"/>
      <c r="BK249" s="123"/>
      <c r="BL249" s="123"/>
      <c r="BM249" s="123"/>
      <c r="BN249" s="123"/>
      <c r="BO249" s="123"/>
      <c r="BP249" s="123"/>
      <c r="BQ249" s="123"/>
      <c r="BR249" s="123"/>
      <c r="BS249" s="123"/>
      <c r="BT249" s="123"/>
      <c r="BU249" s="123"/>
      <c r="BV249" s="123"/>
      <c r="BW249" s="123"/>
    </row>
    <row r="250" spans="1:75" s="1" customFormat="1" ht="12.75">
      <c r="A250" s="15"/>
      <c r="B250" s="15"/>
      <c r="C250" s="15"/>
      <c r="D250" s="13" t="s">
        <v>99</v>
      </c>
      <c r="E250" s="18" t="e">
        <f>E255</f>
        <v>#REF!</v>
      </c>
      <c r="F250" s="65">
        <f>F254+F255</f>
        <v>62500</v>
      </c>
      <c r="G250" s="96">
        <f>G254+G255</f>
        <v>62500</v>
      </c>
      <c r="H250" s="65">
        <f>H254+H255</f>
        <v>0</v>
      </c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123"/>
      <c r="AP250" s="123"/>
      <c r="AQ250" s="123"/>
      <c r="AR250" s="123"/>
      <c r="AS250" s="123"/>
      <c r="AT250" s="123"/>
      <c r="AU250" s="123"/>
      <c r="AV250" s="123"/>
      <c r="AW250" s="123"/>
      <c r="AX250" s="123"/>
      <c r="AY250" s="123"/>
      <c r="AZ250" s="123"/>
      <c r="BA250" s="123"/>
      <c r="BB250" s="123"/>
      <c r="BC250" s="123"/>
      <c r="BD250" s="123"/>
      <c r="BE250" s="123"/>
      <c r="BF250" s="123"/>
      <c r="BG250" s="123"/>
      <c r="BH250" s="123"/>
      <c r="BI250" s="123"/>
      <c r="BJ250" s="123"/>
      <c r="BK250" s="123"/>
      <c r="BL250" s="123"/>
      <c r="BM250" s="123"/>
      <c r="BN250" s="123"/>
      <c r="BO250" s="123"/>
      <c r="BP250" s="123"/>
      <c r="BQ250" s="123"/>
      <c r="BR250" s="123"/>
      <c r="BS250" s="123"/>
      <c r="BT250" s="123"/>
      <c r="BU250" s="123"/>
      <c r="BV250" s="123"/>
      <c r="BW250" s="123"/>
    </row>
    <row r="251" spans="1:75" s="44" customFormat="1" ht="12.75">
      <c r="A251" s="38"/>
      <c r="B251" s="38"/>
      <c r="C251" s="38" t="s">
        <v>104</v>
      </c>
      <c r="D251" s="5" t="s">
        <v>43</v>
      </c>
      <c r="E251" s="43"/>
      <c r="F251" s="67"/>
      <c r="H251" s="37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4"/>
      <c r="BC251" s="124"/>
      <c r="BD251" s="124"/>
      <c r="BE251" s="124"/>
      <c r="BF251" s="124"/>
      <c r="BG251" s="124"/>
      <c r="BH251" s="124"/>
      <c r="BI251" s="124"/>
      <c r="BJ251" s="124"/>
      <c r="BK251" s="124"/>
      <c r="BL251" s="124"/>
      <c r="BM251" s="124"/>
      <c r="BN251" s="124"/>
      <c r="BO251" s="124"/>
      <c r="BP251" s="124"/>
      <c r="BQ251" s="124"/>
      <c r="BR251" s="124"/>
      <c r="BS251" s="124"/>
      <c r="BT251" s="124"/>
      <c r="BU251" s="124"/>
      <c r="BV251" s="124"/>
      <c r="BW251" s="124"/>
    </row>
    <row r="252" spans="1:75" s="44" customFormat="1" ht="12.75">
      <c r="A252" s="45"/>
      <c r="B252" s="45"/>
      <c r="C252" s="45"/>
      <c r="D252" s="36" t="s">
        <v>92</v>
      </c>
      <c r="E252" s="43"/>
      <c r="F252" s="67"/>
      <c r="H252" s="37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  <c r="AA252" s="124"/>
      <c r="AB252" s="124"/>
      <c r="AC252" s="124"/>
      <c r="AD252" s="124"/>
      <c r="AE252" s="124"/>
      <c r="AF252" s="124"/>
      <c r="AG252" s="124"/>
      <c r="AH252" s="124"/>
      <c r="AI252" s="124"/>
      <c r="AJ252" s="124"/>
      <c r="AK252" s="124"/>
      <c r="AL252" s="124"/>
      <c r="AM252" s="124"/>
      <c r="AN252" s="124"/>
      <c r="AO252" s="124"/>
      <c r="AP252" s="124"/>
      <c r="AQ252" s="124"/>
      <c r="AR252" s="124"/>
      <c r="AS252" s="124"/>
      <c r="AT252" s="124"/>
      <c r="AU252" s="124"/>
      <c r="AV252" s="124"/>
      <c r="AW252" s="124"/>
      <c r="AX252" s="124"/>
      <c r="AY252" s="124"/>
      <c r="AZ252" s="124"/>
      <c r="BA252" s="124"/>
      <c r="BB252" s="124"/>
      <c r="BC252" s="124"/>
      <c r="BD252" s="124"/>
      <c r="BE252" s="124"/>
      <c r="BF252" s="124"/>
      <c r="BG252" s="124"/>
      <c r="BH252" s="124"/>
      <c r="BI252" s="124"/>
      <c r="BJ252" s="124"/>
      <c r="BK252" s="124"/>
      <c r="BL252" s="124"/>
      <c r="BM252" s="124"/>
      <c r="BN252" s="124"/>
      <c r="BO252" s="124"/>
      <c r="BP252" s="124"/>
      <c r="BQ252" s="124"/>
      <c r="BR252" s="124"/>
      <c r="BS252" s="124"/>
      <c r="BT252" s="124"/>
      <c r="BU252" s="124"/>
      <c r="BV252" s="124"/>
      <c r="BW252" s="124"/>
    </row>
    <row r="253" spans="1:75" s="44" customFormat="1" ht="12.75">
      <c r="A253" s="45"/>
      <c r="B253" s="45"/>
      <c r="C253" s="45"/>
      <c r="D253" s="5" t="s">
        <v>93</v>
      </c>
      <c r="E253" s="43"/>
      <c r="F253" s="67"/>
      <c r="H253" s="37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  <c r="AA253" s="124"/>
      <c r="AB253" s="124"/>
      <c r="AC253" s="124"/>
      <c r="AD253" s="124"/>
      <c r="AE253" s="124"/>
      <c r="AF253" s="124"/>
      <c r="AG253" s="124"/>
      <c r="AH253" s="124"/>
      <c r="AI253" s="124"/>
      <c r="AJ253" s="124"/>
      <c r="AK253" s="124"/>
      <c r="AL253" s="124"/>
      <c r="AM253" s="124"/>
      <c r="AN253" s="124"/>
      <c r="AO253" s="124"/>
      <c r="AP253" s="124"/>
      <c r="AQ253" s="124"/>
      <c r="AR253" s="124"/>
      <c r="AS253" s="124"/>
      <c r="AT253" s="124"/>
      <c r="AU253" s="124"/>
      <c r="AV253" s="124"/>
      <c r="AW253" s="124"/>
      <c r="AX253" s="124"/>
      <c r="AY253" s="124"/>
      <c r="AZ253" s="124"/>
      <c r="BA253" s="124"/>
      <c r="BB253" s="124"/>
      <c r="BC253" s="124"/>
      <c r="BD253" s="124"/>
      <c r="BE253" s="124"/>
      <c r="BF253" s="124"/>
      <c r="BG253" s="124"/>
      <c r="BH253" s="124"/>
      <c r="BI253" s="124"/>
      <c r="BJ253" s="124"/>
      <c r="BK253" s="124"/>
      <c r="BL253" s="124"/>
      <c r="BM253" s="124"/>
      <c r="BN253" s="124"/>
      <c r="BO253" s="124"/>
      <c r="BP253" s="124"/>
      <c r="BQ253" s="124"/>
      <c r="BR253" s="124"/>
      <c r="BS253" s="124"/>
      <c r="BT253" s="124"/>
      <c r="BU253" s="124"/>
      <c r="BV253" s="124"/>
      <c r="BW253" s="124"/>
    </row>
    <row r="254" spans="1:75" s="44" customFormat="1" ht="12.75">
      <c r="A254" s="45"/>
      <c r="B254" s="45"/>
      <c r="C254" s="45"/>
      <c r="D254" s="5" t="s">
        <v>94</v>
      </c>
      <c r="E254" s="43"/>
      <c r="F254" s="67">
        <v>55000</v>
      </c>
      <c r="G254" s="88">
        <f>F254</f>
        <v>55000</v>
      </c>
      <c r="H254" s="37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  <c r="AA254" s="124"/>
      <c r="AB254" s="124"/>
      <c r="AC254" s="124"/>
      <c r="AD254" s="124"/>
      <c r="AE254" s="124"/>
      <c r="AF254" s="124"/>
      <c r="AG254" s="124"/>
      <c r="AH254" s="124"/>
      <c r="AI254" s="124"/>
      <c r="AJ254" s="124"/>
      <c r="AK254" s="124"/>
      <c r="AL254" s="124"/>
      <c r="AM254" s="124"/>
      <c r="AN254" s="124"/>
      <c r="AO254" s="124"/>
      <c r="AP254" s="124"/>
      <c r="AQ254" s="124"/>
      <c r="AR254" s="124"/>
      <c r="AS254" s="124"/>
      <c r="AT254" s="124"/>
      <c r="AU254" s="124"/>
      <c r="AV254" s="124"/>
      <c r="AW254" s="124"/>
      <c r="AX254" s="124"/>
      <c r="AY254" s="124"/>
      <c r="AZ254" s="124"/>
      <c r="BA254" s="124"/>
      <c r="BB254" s="124"/>
      <c r="BC254" s="124"/>
      <c r="BD254" s="124"/>
      <c r="BE254" s="124"/>
      <c r="BF254" s="124"/>
      <c r="BG254" s="124"/>
      <c r="BH254" s="124"/>
      <c r="BI254" s="124"/>
      <c r="BJ254" s="124"/>
      <c r="BK254" s="124"/>
      <c r="BL254" s="124"/>
      <c r="BM254" s="124"/>
      <c r="BN254" s="124"/>
      <c r="BO254" s="124"/>
      <c r="BP254" s="124"/>
      <c r="BQ254" s="124"/>
      <c r="BR254" s="124"/>
      <c r="BS254" s="124"/>
      <c r="BT254" s="124"/>
      <c r="BU254" s="124"/>
      <c r="BV254" s="124"/>
      <c r="BW254" s="124"/>
    </row>
    <row r="255" spans="1:8" ht="12.75">
      <c r="A255" s="35"/>
      <c r="B255" s="35"/>
      <c r="C255" s="35" t="s">
        <v>107</v>
      </c>
      <c r="D255" s="5" t="s">
        <v>5</v>
      </c>
      <c r="E255" s="22" t="e">
        <f>SUM(#REF!)</f>
        <v>#REF!</v>
      </c>
      <c r="F255" s="66">
        <v>7500</v>
      </c>
      <c r="G255" s="88">
        <f>F255</f>
        <v>7500</v>
      </c>
      <c r="H255" s="5"/>
    </row>
    <row r="256" spans="1:75" s="2" customFormat="1" ht="15">
      <c r="A256" s="10">
        <v>900</v>
      </c>
      <c r="B256" s="10"/>
      <c r="C256" s="10"/>
      <c r="D256" s="11" t="s">
        <v>0</v>
      </c>
      <c r="E256" s="17"/>
      <c r="F256" s="61"/>
      <c r="H256" s="11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20"/>
      <c r="AV256" s="120"/>
      <c r="AW256" s="120"/>
      <c r="AX256" s="120"/>
      <c r="AY256" s="120"/>
      <c r="AZ256" s="120"/>
      <c r="BA256" s="120"/>
      <c r="BB256" s="120"/>
      <c r="BC256" s="120"/>
      <c r="BD256" s="120"/>
      <c r="BE256" s="120"/>
      <c r="BF256" s="120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20"/>
      <c r="BS256" s="120"/>
      <c r="BT256" s="120"/>
      <c r="BU256" s="120"/>
      <c r="BV256" s="120"/>
      <c r="BW256" s="120"/>
    </row>
    <row r="257" spans="1:75" s="2" customFormat="1" ht="15">
      <c r="A257" s="10"/>
      <c r="B257" s="10"/>
      <c r="C257" s="10"/>
      <c r="D257" s="11" t="s">
        <v>19</v>
      </c>
      <c r="E257" s="17" t="e">
        <f>#REF!+#REF!+#REF!</f>
        <v>#REF!</v>
      </c>
      <c r="F257" s="61">
        <f>F259+F261</f>
        <v>844294</v>
      </c>
      <c r="G257" s="61">
        <f>G259+G261</f>
        <v>3000</v>
      </c>
      <c r="H257" s="61">
        <f>H259+H261</f>
        <v>841294</v>
      </c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20"/>
      <c r="AV257" s="120"/>
      <c r="AW257" s="120"/>
      <c r="AX257" s="120"/>
      <c r="AY257" s="120"/>
      <c r="AZ257" s="120"/>
      <c r="BA257" s="120"/>
      <c r="BB257" s="120"/>
      <c r="BC257" s="120"/>
      <c r="BD257" s="120"/>
      <c r="BE257" s="120"/>
      <c r="BF257" s="120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20"/>
      <c r="BS257" s="120"/>
      <c r="BT257" s="120"/>
      <c r="BU257" s="120"/>
      <c r="BV257" s="120"/>
      <c r="BW257" s="120"/>
    </row>
    <row r="258" spans="1:75" s="83" customFormat="1" ht="12">
      <c r="A258" s="80"/>
      <c r="B258" s="108">
        <v>90020</v>
      </c>
      <c r="C258" s="80"/>
      <c r="D258" s="19" t="s">
        <v>165</v>
      </c>
      <c r="E258" s="81"/>
      <c r="F258" s="82"/>
      <c r="H258" s="19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127"/>
      <c r="AU258" s="127"/>
      <c r="AV258" s="127"/>
      <c r="AW258" s="127"/>
      <c r="AX258" s="127"/>
      <c r="AY258" s="127"/>
      <c r="AZ258" s="127"/>
      <c r="BA258" s="127"/>
      <c r="BB258" s="127"/>
      <c r="BC258" s="127"/>
      <c r="BD258" s="127"/>
      <c r="BE258" s="127"/>
      <c r="BF258" s="127"/>
      <c r="BG258" s="127"/>
      <c r="BH258" s="127"/>
      <c r="BI258" s="127"/>
      <c r="BJ258" s="127"/>
      <c r="BK258" s="127"/>
      <c r="BL258" s="127"/>
      <c r="BM258" s="127"/>
      <c r="BN258" s="127"/>
      <c r="BO258" s="127"/>
      <c r="BP258" s="127"/>
      <c r="BQ258" s="127"/>
      <c r="BR258" s="127"/>
      <c r="BS258" s="127"/>
      <c r="BT258" s="127"/>
      <c r="BU258" s="127"/>
      <c r="BV258" s="127"/>
      <c r="BW258" s="127"/>
    </row>
    <row r="259" spans="1:75" s="1" customFormat="1" ht="12.75">
      <c r="A259" s="79"/>
      <c r="B259" s="107"/>
      <c r="C259" s="79"/>
      <c r="D259" s="13" t="s">
        <v>166</v>
      </c>
      <c r="E259" s="18"/>
      <c r="F259" s="65">
        <f>F260</f>
        <v>3000</v>
      </c>
      <c r="G259" s="96">
        <f>G260</f>
        <v>3000</v>
      </c>
      <c r="H259" s="65">
        <f>H260</f>
        <v>0</v>
      </c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  <c r="AC259" s="123"/>
      <c r="AD259" s="123"/>
      <c r="AE259" s="123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123"/>
      <c r="AP259" s="123"/>
      <c r="AQ259" s="123"/>
      <c r="AR259" s="123"/>
      <c r="AS259" s="123"/>
      <c r="AT259" s="123"/>
      <c r="AU259" s="123"/>
      <c r="AV259" s="123"/>
      <c r="AW259" s="123"/>
      <c r="AX259" s="123"/>
      <c r="AY259" s="123"/>
      <c r="AZ259" s="123"/>
      <c r="BA259" s="123"/>
      <c r="BB259" s="123"/>
      <c r="BC259" s="123"/>
      <c r="BD259" s="123"/>
      <c r="BE259" s="123"/>
      <c r="BF259" s="123"/>
      <c r="BG259" s="123"/>
      <c r="BH259" s="123"/>
      <c r="BI259" s="123"/>
      <c r="BJ259" s="123"/>
      <c r="BK259" s="123"/>
      <c r="BL259" s="123"/>
      <c r="BM259" s="123"/>
      <c r="BN259" s="123"/>
      <c r="BO259" s="123"/>
      <c r="BP259" s="123"/>
      <c r="BQ259" s="123"/>
      <c r="BR259" s="123"/>
      <c r="BS259" s="123"/>
      <c r="BT259" s="123"/>
      <c r="BU259" s="123"/>
      <c r="BV259" s="123"/>
      <c r="BW259" s="123"/>
    </row>
    <row r="260" spans="1:75" s="33" customFormat="1" ht="12.75">
      <c r="A260" s="38"/>
      <c r="B260" s="98"/>
      <c r="C260" s="38" t="s">
        <v>160</v>
      </c>
      <c r="D260" s="85" t="s">
        <v>161</v>
      </c>
      <c r="E260" s="43"/>
      <c r="F260" s="67">
        <v>3000</v>
      </c>
      <c r="G260" s="90">
        <f>F260</f>
        <v>3000</v>
      </c>
      <c r="H260" s="3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21"/>
      <c r="BS260" s="121"/>
      <c r="BT260" s="121"/>
      <c r="BU260" s="121"/>
      <c r="BV260" s="121"/>
      <c r="BW260" s="121"/>
    </row>
    <row r="261" spans="1:75" s="33" customFormat="1" ht="12.75">
      <c r="A261" s="38"/>
      <c r="B261" s="108">
        <v>90095</v>
      </c>
      <c r="C261" s="38"/>
      <c r="D261" s="54" t="s">
        <v>3</v>
      </c>
      <c r="E261" s="128"/>
      <c r="F261" s="58">
        <f>F262</f>
        <v>841294</v>
      </c>
      <c r="G261" s="58">
        <f>G262</f>
        <v>0</v>
      </c>
      <c r="H261" s="58">
        <f>H262</f>
        <v>841294</v>
      </c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21"/>
      <c r="AV261" s="121"/>
      <c r="AW261" s="121"/>
      <c r="AX261" s="121"/>
      <c r="AY261" s="121"/>
      <c r="AZ261" s="121"/>
      <c r="BA261" s="121"/>
      <c r="BB261" s="121"/>
      <c r="BC261" s="121"/>
      <c r="BD261" s="121"/>
      <c r="BE261" s="121"/>
      <c r="BF261" s="121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21"/>
      <c r="BS261" s="121"/>
      <c r="BT261" s="121"/>
      <c r="BU261" s="121"/>
      <c r="BV261" s="121"/>
      <c r="BW261" s="121"/>
    </row>
    <row r="262" spans="1:75" s="33" customFormat="1" ht="12.75">
      <c r="A262" s="38"/>
      <c r="B262" s="114"/>
      <c r="C262" s="38">
        <v>6200</v>
      </c>
      <c r="D262" s="56" t="s">
        <v>186</v>
      </c>
      <c r="E262" s="43"/>
      <c r="F262" s="67">
        <v>841294</v>
      </c>
      <c r="G262" s="90">
        <v>0</v>
      </c>
      <c r="H262" s="62">
        <f>F262</f>
        <v>841294</v>
      </c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21"/>
      <c r="AV262" s="121"/>
      <c r="AW262" s="121"/>
      <c r="AX262" s="121"/>
      <c r="AY262" s="121"/>
      <c r="AZ262" s="121"/>
      <c r="BA262" s="121"/>
      <c r="BB262" s="121"/>
      <c r="BC262" s="121"/>
      <c r="BD262" s="121"/>
      <c r="BE262" s="121"/>
      <c r="BF262" s="121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21"/>
      <c r="BS262" s="121"/>
      <c r="BT262" s="121"/>
      <c r="BU262" s="121"/>
      <c r="BV262" s="121"/>
      <c r="BW262" s="121"/>
    </row>
    <row r="263" spans="1:75" s="33" customFormat="1" ht="15">
      <c r="A263" s="10">
        <v>921</v>
      </c>
      <c r="B263" s="114"/>
      <c r="C263" s="38"/>
      <c r="D263" s="120" t="s">
        <v>187</v>
      </c>
      <c r="E263" s="130"/>
      <c r="F263" s="131"/>
      <c r="G263" s="132"/>
      <c r="H263" s="133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21"/>
      <c r="AV263" s="121"/>
      <c r="AW263" s="121"/>
      <c r="AX263" s="121"/>
      <c r="AY263" s="121"/>
      <c r="AZ263" s="121"/>
      <c r="BA263" s="121"/>
      <c r="BB263" s="121"/>
      <c r="BC263" s="121"/>
      <c r="BD263" s="121"/>
      <c r="BE263" s="121"/>
      <c r="BF263" s="121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21"/>
      <c r="BS263" s="121"/>
      <c r="BT263" s="121"/>
      <c r="BU263" s="121"/>
      <c r="BV263" s="121"/>
      <c r="BW263" s="121"/>
    </row>
    <row r="264" spans="1:75" s="33" customFormat="1" ht="15">
      <c r="A264" s="38"/>
      <c r="B264" s="108"/>
      <c r="C264" s="38"/>
      <c r="D264" s="134" t="s">
        <v>188</v>
      </c>
      <c r="E264" s="130"/>
      <c r="F264" s="61">
        <f>F265</f>
        <v>735022</v>
      </c>
      <c r="G264" s="61">
        <f>G265</f>
        <v>0</v>
      </c>
      <c r="H264" s="61">
        <f>H265</f>
        <v>735022</v>
      </c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1"/>
      <c r="BB264" s="121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21"/>
      <c r="BS264" s="121"/>
      <c r="BT264" s="121"/>
      <c r="BU264" s="121"/>
      <c r="BV264" s="121"/>
      <c r="BW264" s="121"/>
    </row>
    <row r="265" spans="1:75" s="33" customFormat="1" ht="12.75">
      <c r="A265" s="38"/>
      <c r="B265" s="108">
        <v>92195</v>
      </c>
      <c r="C265" s="38"/>
      <c r="D265" s="54" t="s">
        <v>3</v>
      </c>
      <c r="E265" s="43"/>
      <c r="F265" s="58">
        <f>F266</f>
        <v>735022</v>
      </c>
      <c r="G265" s="58">
        <f>G266</f>
        <v>0</v>
      </c>
      <c r="H265" s="58">
        <f>H266</f>
        <v>735022</v>
      </c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21"/>
      <c r="AV265" s="121"/>
      <c r="AW265" s="121"/>
      <c r="AX265" s="121"/>
      <c r="AY265" s="121"/>
      <c r="AZ265" s="121"/>
      <c r="BA265" s="121"/>
      <c r="BB265" s="121"/>
      <c r="BC265" s="121"/>
      <c r="BD265" s="121"/>
      <c r="BE265" s="121"/>
      <c r="BF265" s="121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21"/>
      <c r="BS265" s="121"/>
      <c r="BT265" s="121"/>
      <c r="BU265" s="121"/>
      <c r="BV265" s="121"/>
      <c r="BW265" s="121"/>
    </row>
    <row r="266" spans="1:75" s="33" customFormat="1" ht="12.75">
      <c r="A266" s="38"/>
      <c r="B266" s="129"/>
      <c r="C266" s="38">
        <v>6200</v>
      </c>
      <c r="D266" s="56" t="s">
        <v>186</v>
      </c>
      <c r="E266" s="43"/>
      <c r="F266" s="67">
        <v>735022</v>
      </c>
      <c r="G266" s="90">
        <v>0</v>
      </c>
      <c r="H266" s="62">
        <f>F266</f>
        <v>735022</v>
      </c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1"/>
      <c r="BC266" s="121"/>
      <c r="BD266" s="121"/>
      <c r="BE266" s="121"/>
      <c r="BF266" s="121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21"/>
      <c r="BS266" s="121"/>
      <c r="BT266" s="121"/>
      <c r="BU266" s="121"/>
      <c r="BV266" s="121"/>
      <c r="BW266" s="121"/>
    </row>
    <row r="267" spans="1:75" s="33" customFormat="1" ht="12.75">
      <c r="A267" s="38"/>
      <c r="B267" s="114"/>
      <c r="C267" s="38"/>
      <c r="D267" s="56"/>
      <c r="E267" s="43"/>
      <c r="F267" s="67"/>
      <c r="G267" s="90"/>
      <c r="H267" s="3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121"/>
      <c r="BD267" s="121"/>
      <c r="BE267" s="121"/>
      <c r="BF267" s="121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21"/>
      <c r="BS267" s="121"/>
      <c r="BT267" s="121"/>
      <c r="BU267" s="121"/>
      <c r="BV267" s="121"/>
      <c r="BW267" s="121"/>
    </row>
    <row r="268" spans="1:75" s="4" customFormat="1" ht="12.75">
      <c r="A268" s="115"/>
      <c r="B268" s="116"/>
      <c r="C268" s="115"/>
      <c r="D268" s="117" t="s">
        <v>2</v>
      </c>
      <c r="E268" s="118" t="e">
        <f>#REF!+E257+E247+#REF!+E156+E146+E86+E81+E73+E47+#REF!+E20+#REF!+E11+#REF!</f>
        <v>#REF!</v>
      </c>
      <c r="F268" s="119">
        <f>F11+F20+F47+F73+F86+F146+F156+F194+F247+F257+F81+F264</f>
        <v>60596563</v>
      </c>
      <c r="G268" s="119">
        <f>G11+G20+G47+G73+G86+G146+G156+G194+G247+G257+G81+G264</f>
        <v>19470642</v>
      </c>
      <c r="H268" s="119">
        <f>H11+H20+H47+H73+H86+H146+H156+H194+H247+H257+H81+H264</f>
        <v>41125921</v>
      </c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  <c r="AI268" s="126"/>
      <c r="AJ268" s="126"/>
      <c r="AK268" s="126"/>
      <c r="AL268" s="126"/>
      <c r="AM268" s="126"/>
      <c r="AN268" s="126"/>
      <c r="AO268" s="126"/>
      <c r="AP268" s="126"/>
      <c r="AQ268" s="126"/>
      <c r="AR268" s="126"/>
      <c r="AS268" s="126"/>
      <c r="AT268" s="126"/>
      <c r="AU268" s="126"/>
      <c r="AV268" s="126"/>
      <c r="AW268" s="126"/>
      <c r="AX268" s="126"/>
      <c r="AY268" s="126"/>
      <c r="AZ268" s="126"/>
      <c r="BA268" s="126"/>
      <c r="BB268" s="126"/>
      <c r="BC268" s="126"/>
      <c r="BD268" s="126"/>
      <c r="BE268" s="126"/>
      <c r="BF268" s="126"/>
      <c r="BG268" s="126"/>
      <c r="BH268" s="126"/>
      <c r="BI268" s="126"/>
      <c r="BJ268" s="126"/>
      <c r="BK268" s="126"/>
      <c r="BL268" s="126"/>
      <c r="BM268" s="126"/>
      <c r="BN268" s="126"/>
      <c r="BO268" s="126"/>
      <c r="BP268" s="126"/>
      <c r="BQ268" s="126"/>
      <c r="BR268" s="126"/>
      <c r="BS268" s="126"/>
      <c r="BT268" s="126"/>
      <c r="BU268" s="126"/>
      <c r="BV268" s="126"/>
      <c r="BW268" s="126"/>
    </row>
    <row r="269" spans="1:8" ht="12.75">
      <c r="A269" s="56"/>
      <c r="B269" s="56"/>
      <c r="C269" s="56"/>
      <c r="D269" s="56"/>
      <c r="E269" s="71"/>
      <c r="F269" s="70"/>
      <c r="G269" s="56"/>
      <c r="H269" s="56"/>
    </row>
    <row r="270" spans="1:8" ht="12.75">
      <c r="A270" s="56"/>
      <c r="B270" s="56"/>
      <c r="C270" s="56"/>
      <c r="D270" s="56"/>
      <c r="E270" s="71"/>
      <c r="F270" s="70"/>
      <c r="G270" s="56"/>
      <c r="H270" s="56"/>
    </row>
    <row r="271" spans="1:8" ht="12.75">
      <c r="A271" s="56"/>
      <c r="B271" s="56"/>
      <c r="C271" s="56"/>
      <c r="D271" s="56"/>
      <c r="E271" s="71"/>
      <c r="F271" s="70"/>
      <c r="G271" s="56"/>
      <c r="H271" s="56"/>
    </row>
    <row r="272" spans="1:8" ht="12.75">
      <c r="A272" s="56"/>
      <c r="B272" s="56"/>
      <c r="C272" s="56"/>
      <c r="D272" s="56"/>
      <c r="E272" s="71"/>
      <c r="F272" s="70"/>
      <c r="G272" s="56"/>
      <c r="H272" s="56"/>
    </row>
    <row r="273" spans="1:8" ht="12.75">
      <c r="A273" s="56"/>
      <c r="B273" s="56"/>
      <c r="C273" s="56"/>
      <c r="D273" s="56"/>
      <c r="E273" s="71"/>
      <c r="F273" s="70"/>
      <c r="G273" s="56"/>
      <c r="H273" s="56"/>
    </row>
    <row r="274" spans="1:8" ht="12.75">
      <c r="A274" s="56"/>
      <c r="B274" s="56"/>
      <c r="C274" s="56"/>
      <c r="D274" s="56"/>
      <c r="E274" s="71"/>
      <c r="F274" s="70"/>
      <c r="G274" s="56"/>
      <c r="H274" s="56"/>
    </row>
    <row r="275" spans="1:8" ht="12.75">
      <c r="A275" s="56"/>
      <c r="B275" s="56"/>
      <c r="C275" s="56"/>
      <c r="D275" s="56"/>
      <c r="E275" s="71"/>
      <c r="F275" s="70"/>
      <c r="G275" s="56"/>
      <c r="H275" s="56"/>
    </row>
    <row r="276" spans="1:8" ht="12.75">
      <c r="A276" s="56"/>
      <c r="B276" s="56"/>
      <c r="C276" s="56"/>
      <c r="D276" s="56"/>
      <c r="E276" s="71"/>
      <c r="F276" s="70"/>
      <c r="G276" s="56"/>
      <c r="H276" s="56"/>
    </row>
    <row r="277" spans="1:8" ht="12.75">
      <c r="A277" s="56"/>
      <c r="B277" s="56"/>
      <c r="C277" s="56"/>
      <c r="D277" s="56"/>
      <c r="E277" s="71"/>
      <c r="F277" s="70"/>
      <c r="G277" s="56"/>
      <c r="H277" s="56"/>
    </row>
    <row r="278" spans="1:8" ht="12.75">
      <c r="A278" s="56"/>
      <c r="B278" s="56"/>
      <c r="C278" s="56"/>
      <c r="D278" s="56"/>
      <c r="E278" s="71"/>
      <c r="F278" s="70"/>
      <c r="G278" s="56"/>
      <c r="H278" s="56"/>
    </row>
    <row r="279" spans="1:8" ht="12.75">
      <c r="A279" s="56"/>
      <c r="B279" s="56"/>
      <c r="C279" s="56"/>
      <c r="D279" s="56"/>
      <c r="E279" s="71"/>
      <c r="F279" s="70"/>
      <c r="G279" s="56"/>
      <c r="H279" s="56"/>
    </row>
    <row r="280" spans="1:8" ht="12.75">
      <c r="A280" s="56"/>
      <c r="B280" s="56"/>
      <c r="C280" s="56"/>
      <c r="D280" s="56"/>
      <c r="E280" s="71"/>
      <c r="F280" s="70"/>
      <c r="G280" s="56"/>
      <c r="H280" s="56"/>
    </row>
    <row r="281" spans="1:8" ht="12.75">
      <c r="A281" s="56"/>
      <c r="B281" s="56"/>
      <c r="C281" s="56"/>
      <c r="D281" s="56"/>
      <c r="E281" s="71"/>
      <c r="F281" s="70"/>
      <c r="G281" s="56"/>
      <c r="H281" s="56"/>
    </row>
    <row r="282" spans="1:8" ht="12.75">
      <c r="A282" s="56"/>
      <c r="B282" s="56"/>
      <c r="C282" s="56"/>
      <c r="D282" s="56"/>
      <c r="E282" s="71"/>
      <c r="F282" s="70"/>
      <c r="G282" s="56"/>
      <c r="H282" s="56"/>
    </row>
    <row r="283" spans="1:8" ht="12.75">
      <c r="A283" s="56"/>
      <c r="B283" s="56"/>
      <c r="C283" s="56"/>
      <c r="D283" s="56"/>
      <c r="E283" s="71"/>
      <c r="F283" s="70"/>
      <c r="G283" s="56"/>
      <c r="H283" s="56"/>
    </row>
    <row r="284" spans="1:8" ht="12.75">
      <c r="A284" s="56"/>
      <c r="B284" s="56"/>
      <c r="C284" s="56"/>
      <c r="D284" s="56"/>
      <c r="E284" s="71"/>
      <c r="F284" s="70"/>
      <c r="G284" s="56"/>
      <c r="H284" s="56"/>
    </row>
    <row r="285" spans="1:8" ht="12.75">
      <c r="A285" s="56"/>
      <c r="B285" s="56"/>
      <c r="C285" s="56"/>
      <c r="D285" s="56"/>
      <c r="E285" s="71"/>
      <c r="F285" s="70"/>
      <c r="G285" s="56"/>
      <c r="H285" s="56"/>
    </row>
    <row r="286" spans="1:8" ht="12.75">
      <c r="A286" s="56"/>
      <c r="B286" s="56"/>
      <c r="C286" s="56"/>
      <c r="D286" s="56"/>
      <c r="E286" s="71"/>
      <c r="F286" s="70"/>
      <c r="G286" s="56"/>
      <c r="H286" s="56"/>
    </row>
    <row r="287" spans="1:8" ht="12.75">
      <c r="A287" s="56"/>
      <c r="B287" s="56"/>
      <c r="C287" s="56"/>
      <c r="D287" s="56"/>
      <c r="E287" s="71"/>
      <c r="F287" s="70"/>
      <c r="G287" s="56"/>
      <c r="H287" s="56"/>
    </row>
    <row r="288" spans="1:8" ht="12.75">
      <c r="A288" s="56"/>
      <c r="B288" s="56"/>
      <c r="C288" s="56"/>
      <c r="D288" s="56"/>
      <c r="E288" s="71"/>
      <c r="F288" s="70"/>
      <c r="G288" s="56"/>
      <c r="H288" s="56"/>
    </row>
    <row r="289" spans="1:8" ht="12.75">
      <c r="A289" s="56"/>
      <c r="B289" s="56"/>
      <c r="C289" s="56"/>
      <c r="D289" s="56"/>
      <c r="E289" s="71"/>
      <c r="F289" s="70"/>
      <c r="G289" s="56"/>
      <c r="H289" s="56"/>
    </row>
    <row r="290" spans="1:8" ht="12.75">
      <c r="A290" s="56"/>
      <c r="B290" s="56"/>
      <c r="C290" s="56"/>
      <c r="D290" s="56"/>
      <c r="E290" s="71"/>
      <c r="F290" s="70"/>
      <c r="G290" s="56"/>
      <c r="H290" s="56"/>
    </row>
    <row r="291" spans="1:8" ht="12.75">
      <c r="A291" s="56"/>
      <c r="B291" s="56"/>
      <c r="C291" s="56"/>
      <c r="D291" s="56"/>
      <c r="E291" s="71"/>
      <c r="F291" s="70"/>
      <c r="G291" s="56"/>
      <c r="H291" s="56"/>
    </row>
    <row r="292" spans="1:8" ht="12.75">
      <c r="A292" s="56"/>
      <c r="B292" s="56"/>
      <c r="C292" s="56"/>
      <c r="D292" s="56"/>
      <c r="E292" s="71"/>
      <c r="F292" s="70"/>
      <c r="G292" s="56"/>
      <c r="H292" s="56"/>
    </row>
    <row r="293" spans="1:8" ht="12.75">
      <c r="A293" s="56"/>
      <c r="B293" s="56"/>
      <c r="C293" s="56"/>
      <c r="D293" s="56"/>
      <c r="E293" s="71"/>
      <c r="F293" s="70"/>
      <c r="G293" s="56"/>
      <c r="H293" s="56"/>
    </row>
    <row r="294" spans="1:8" ht="12.75">
      <c r="A294" s="56"/>
      <c r="B294" s="56"/>
      <c r="C294" s="56"/>
      <c r="D294" s="56"/>
      <c r="E294" s="71"/>
      <c r="F294" s="70"/>
      <c r="G294" s="56"/>
      <c r="H294" s="56"/>
    </row>
    <row r="295" spans="1:8" ht="12.75">
      <c r="A295" s="56"/>
      <c r="B295" s="56"/>
      <c r="C295" s="56"/>
      <c r="D295" s="56"/>
      <c r="E295" s="71"/>
      <c r="F295" s="70"/>
      <c r="G295" s="56"/>
      <c r="H295" s="56"/>
    </row>
    <row r="296" spans="1:8" ht="12.75">
      <c r="A296" s="56"/>
      <c r="B296" s="56"/>
      <c r="C296" s="56"/>
      <c r="D296" s="56"/>
      <c r="E296" s="71"/>
      <c r="F296" s="70"/>
      <c r="G296" s="56"/>
      <c r="H296" s="56"/>
    </row>
    <row r="297" spans="1:8" ht="12.75">
      <c r="A297" s="56"/>
      <c r="B297" s="56"/>
      <c r="C297" s="56"/>
      <c r="D297" s="56"/>
      <c r="E297" s="71"/>
      <c r="F297" s="70"/>
      <c r="G297" s="56"/>
      <c r="H297" s="56"/>
    </row>
    <row r="298" spans="1:8" ht="12.75">
      <c r="A298" s="56"/>
      <c r="B298" s="56"/>
      <c r="C298" s="56"/>
      <c r="D298" s="56"/>
      <c r="E298" s="71"/>
      <c r="F298" s="70"/>
      <c r="G298" s="56"/>
      <c r="H298" s="56"/>
    </row>
    <row r="299" spans="1:8" ht="12.75">
      <c r="A299" s="56"/>
      <c r="B299" s="56"/>
      <c r="C299" s="56"/>
      <c r="D299" s="56"/>
      <c r="E299" s="71"/>
      <c r="F299" s="70"/>
      <c r="G299" s="56"/>
      <c r="H299" s="56"/>
    </row>
    <row r="300" spans="1:8" ht="12.75">
      <c r="A300" s="56"/>
      <c r="B300" s="56"/>
      <c r="C300" s="56"/>
      <c r="D300" s="56"/>
      <c r="E300" s="71"/>
      <c r="F300" s="70"/>
      <c r="G300" s="56"/>
      <c r="H300" s="56"/>
    </row>
    <row r="301" spans="1:8" ht="12.75">
      <c r="A301" s="56"/>
      <c r="B301" s="56"/>
      <c r="C301" s="56"/>
      <c r="D301" s="56"/>
      <c r="E301" s="71"/>
      <c r="F301" s="70"/>
      <c r="G301" s="56"/>
      <c r="H301" s="56"/>
    </row>
    <row r="302" spans="1:8" ht="12.75">
      <c r="A302" s="56"/>
      <c r="B302" s="56"/>
      <c r="C302" s="56"/>
      <c r="D302" s="56"/>
      <c r="E302" s="71"/>
      <c r="F302" s="70"/>
      <c r="G302" s="56"/>
      <c r="H302" s="56"/>
    </row>
    <row r="303" spans="1:8" ht="12.75">
      <c r="A303" s="56"/>
      <c r="B303" s="56"/>
      <c r="C303" s="56"/>
      <c r="D303" s="56"/>
      <c r="E303" s="71"/>
      <c r="F303" s="70"/>
      <c r="G303" s="56"/>
      <c r="H303" s="56"/>
    </row>
    <row r="304" spans="1:8" ht="12.75">
      <c r="A304" s="56"/>
      <c r="B304" s="56"/>
      <c r="C304" s="56"/>
      <c r="D304" s="56"/>
      <c r="E304" s="71"/>
      <c r="F304" s="70"/>
      <c r="G304" s="56"/>
      <c r="H304" s="56"/>
    </row>
    <row r="305" spans="1:8" ht="12.75">
      <c r="A305" s="56"/>
      <c r="B305" s="56"/>
      <c r="C305" s="56"/>
      <c r="D305" s="56"/>
      <c r="E305" s="71"/>
      <c r="F305" s="70"/>
      <c r="G305" s="56"/>
      <c r="H305" s="56"/>
    </row>
    <row r="306" spans="1:8" ht="12.75">
      <c r="A306" s="56"/>
      <c r="B306" s="56"/>
      <c r="C306" s="56"/>
      <c r="D306" s="56"/>
      <c r="E306" s="71"/>
      <c r="F306" s="70"/>
      <c r="G306" s="56"/>
      <c r="H306" s="56"/>
    </row>
    <row r="307" spans="1:8" ht="12.75">
      <c r="A307" s="56"/>
      <c r="B307" s="56"/>
      <c r="C307" s="56"/>
      <c r="D307" s="56"/>
      <c r="E307" s="71"/>
      <c r="F307" s="70"/>
      <c r="G307" s="56"/>
      <c r="H307" s="56"/>
    </row>
    <row r="308" spans="1:8" ht="12.75">
      <c r="A308" s="56"/>
      <c r="B308" s="56"/>
      <c r="C308" s="56"/>
      <c r="D308" s="56"/>
      <c r="E308" s="71"/>
      <c r="F308" s="70"/>
      <c r="G308" s="56"/>
      <c r="H308" s="56"/>
    </row>
    <row r="309" spans="1:8" ht="12.75">
      <c r="A309" s="56"/>
      <c r="B309" s="56"/>
      <c r="C309" s="56"/>
      <c r="D309" s="56"/>
      <c r="E309" s="71"/>
      <c r="F309" s="70"/>
      <c r="G309" s="56"/>
      <c r="H309" s="56"/>
    </row>
    <row r="310" spans="1:8" ht="12.75">
      <c r="A310" s="56"/>
      <c r="B310" s="56"/>
      <c r="C310" s="56"/>
      <c r="D310" s="56"/>
      <c r="E310" s="71"/>
      <c r="F310" s="70"/>
      <c r="G310" s="56"/>
      <c r="H310" s="56"/>
    </row>
    <row r="311" spans="1:8" ht="12.75">
      <c r="A311" s="56"/>
      <c r="B311" s="56"/>
      <c r="C311" s="56"/>
      <c r="D311" s="56"/>
      <c r="E311" s="71"/>
      <c r="F311" s="70"/>
      <c r="G311" s="56"/>
      <c r="H311" s="56"/>
    </row>
    <row r="312" spans="1:8" ht="12.75">
      <c r="A312" s="56"/>
      <c r="B312" s="56"/>
      <c r="C312" s="56"/>
      <c r="D312" s="56"/>
      <c r="E312" s="71"/>
      <c r="F312" s="70"/>
      <c r="G312" s="56"/>
      <c r="H312" s="56"/>
    </row>
    <row r="313" spans="1:8" ht="12.75">
      <c r="A313" s="56"/>
      <c r="B313" s="56"/>
      <c r="C313" s="56"/>
      <c r="D313" s="56"/>
      <c r="E313" s="71"/>
      <c r="F313" s="70"/>
      <c r="G313" s="56"/>
      <c r="H313" s="56"/>
    </row>
    <row r="314" spans="1:8" ht="12.75">
      <c r="A314" s="56"/>
      <c r="B314" s="56"/>
      <c r="C314" s="56"/>
      <c r="D314" s="56"/>
      <c r="E314" s="71"/>
      <c r="F314" s="70"/>
      <c r="G314" s="56"/>
      <c r="H314" s="56"/>
    </row>
    <row r="315" spans="1:8" ht="12.75">
      <c r="A315" s="56"/>
      <c r="B315" s="56"/>
      <c r="C315" s="56"/>
      <c r="D315" s="56"/>
      <c r="E315" s="71"/>
      <c r="F315" s="70"/>
      <c r="G315" s="56"/>
      <c r="H315" s="56"/>
    </row>
    <row r="316" spans="1:8" ht="12.75">
      <c r="A316" s="56"/>
      <c r="B316" s="56"/>
      <c r="C316" s="56"/>
      <c r="D316" s="56"/>
      <c r="E316" s="71"/>
      <c r="F316" s="70"/>
      <c r="G316" s="56"/>
      <c r="H316" s="56"/>
    </row>
    <row r="317" spans="1:8" ht="12.75">
      <c r="A317" s="56"/>
      <c r="B317" s="56"/>
      <c r="C317" s="56"/>
      <c r="D317" s="56"/>
      <c r="E317" s="71"/>
      <c r="F317" s="70"/>
      <c r="G317" s="56"/>
      <c r="H317" s="56"/>
    </row>
    <row r="318" spans="1:8" ht="12.75">
      <c r="A318" s="56"/>
      <c r="B318" s="56"/>
      <c r="C318" s="56"/>
      <c r="D318" s="56"/>
      <c r="E318" s="71"/>
      <c r="F318" s="70"/>
      <c r="G318" s="56"/>
      <c r="H318" s="56"/>
    </row>
    <row r="319" spans="1:8" ht="12.75">
      <c r="A319" s="56"/>
      <c r="B319" s="56"/>
      <c r="C319" s="56"/>
      <c r="D319" s="56"/>
      <c r="E319" s="71"/>
      <c r="F319" s="70"/>
      <c r="G319" s="56"/>
      <c r="H319" s="56"/>
    </row>
    <row r="320" spans="1:8" ht="12.75">
      <c r="A320" s="56"/>
      <c r="B320" s="56"/>
      <c r="C320" s="56"/>
      <c r="D320" s="56"/>
      <c r="E320" s="71"/>
      <c r="F320" s="70"/>
      <c r="G320" s="56"/>
      <c r="H320" s="56"/>
    </row>
    <row r="321" spans="1:8" ht="12.75">
      <c r="A321" s="56"/>
      <c r="B321" s="56"/>
      <c r="C321" s="56"/>
      <c r="D321" s="56"/>
      <c r="E321" s="71"/>
      <c r="F321" s="70"/>
      <c r="G321" s="56"/>
      <c r="H321" s="56"/>
    </row>
    <row r="322" spans="1:8" ht="12.75">
      <c r="A322" s="56"/>
      <c r="B322" s="56"/>
      <c r="C322" s="56"/>
      <c r="D322" s="56"/>
      <c r="E322" s="71"/>
      <c r="F322" s="70"/>
      <c r="G322" s="56"/>
      <c r="H322" s="56"/>
    </row>
    <row r="323" spans="1:8" ht="12.75">
      <c r="A323" s="56"/>
      <c r="B323" s="56"/>
      <c r="C323" s="56"/>
      <c r="D323" s="56"/>
      <c r="E323" s="71"/>
      <c r="F323" s="70"/>
      <c r="G323" s="56"/>
      <c r="H323" s="56"/>
    </row>
    <row r="324" spans="1:8" ht="12.75">
      <c r="A324" s="56"/>
      <c r="B324" s="56"/>
      <c r="C324" s="56"/>
      <c r="D324" s="56"/>
      <c r="E324" s="71"/>
      <c r="F324" s="70"/>
      <c r="G324" s="56"/>
      <c r="H324" s="56"/>
    </row>
    <row r="325" spans="1:8" ht="12.75">
      <c r="A325" s="56"/>
      <c r="B325" s="56"/>
      <c r="C325" s="56"/>
      <c r="D325" s="56"/>
      <c r="E325" s="71"/>
      <c r="F325" s="70"/>
      <c r="G325" s="56"/>
      <c r="H325" s="56"/>
    </row>
    <row r="326" spans="1:8" ht="12.75">
      <c r="A326" s="56"/>
      <c r="B326" s="56"/>
      <c r="C326" s="56"/>
      <c r="D326" s="56"/>
      <c r="E326" s="71"/>
      <c r="F326" s="70"/>
      <c r="G326" s="56"/>
      <c r="H326" s="56"/>
    </row>
    <row r="327" spans="1:8" ht="12.75">
      <c r="A327" s="56"/>
      <c r="B327" s="56"/>
      <c r="C327" s="56"/>
      <c r="D327" s="56"/>
      <c r="E327" s="71"/>
      <c r="F327" s="70"/>
      <c r="G327" s="56"/>
      <c r="H327" s="56"/>
    </row>
    <row r="328" spans="1:8" ht="12.75">
      <c r="A328" s="56"/>
      <c r="B328" s="56"/>
      <c r="C328" s="56"/>
      <c r="D328" s="56"/>
      <c r="E328" s="71"/>
      <c r="F328" s="70"/>
      <c r="G328" s="56"/>
      <c r="H328" s="56"/>
    </row>
    <row r="329" spans="1:8" ht="12.75">
      <c r="A329" s="56"/>
      <c r="B329" s="56"/>
      <c r="C329" s="56"/>
      <c r="D329" s="56"/>
      <c r="E329" s="71"/>
      <c r="F329" s="70"/>
      <c r="G329" s="56"/>
      <c r="H329" s="56"/>
    </row>
    <row r="330" spans="1:8" ht="12.75">
      <c r="A330" s="56"/>
      <c r="B330" s="56"/>
      <c r="C330" s="56"/>
      <c r="D330" s="56"/>
      <c r="E330" s="71"/>
      <c r="F330" s="70"/>
      <c r="G330" s="56"/>
      <c r="H330" s="56"/>
    </row>
    <row r="331" spans="1:8" ht="12.75">
      <c r="A331" s="56"/>
      <c r="B331" s="56"/>
      <c r="C331" s="56"/>
      <c r="D331" s="56"/>
      <c r="E331" s="71"/>
      <c r="F331" s="70"/>
      <c r="G331" s="56"/>
      <c r="H331" s="56"/>
    </row>
    <row r="332" spans="1:8" ht="12.75">
      <c r="A332" s="56"/>
      <c r="B332" s="56"/>
      <c r="C332" s="56"/>
      <c r="D332" s="56"/>
      <c r="E332" s="71"/>
      <c r="F332" s="70"/>
      <c r="G332" s="56"/>
      <c r="H332" s="56"/>
    </row>
    <row r="333" spans="1:8" ht="12.75">
      <c r="A333" s="56"/>
      <c r="B333" s="56"/>
      <c r="C333" s="56"/>
      <c r="D333" s="56"/>
      <c r="E333" s="71"/>
      <c r="F333" s="70"/>
      <c r="G333" s="56"/>
      <c r="H333" s="56"/>
    </row>
    <row r="334" spans="1:8" ht="12.75">
      <c r="A334" s="56"/>
      <c r="B334" s="56"/>
      <c r="C334" s="56"/>
      <c r="D334" s="56"/>
      <c r="E334" s="71"/>
      <c r="F334" s="70"/>
      <c r="G334" s="56"/>
      <c r="H334" s="56"/>
    </row>
    <row r="335" spans="1:8" ht="12.75">
      <c r="A335" s="56"/>
      <c r="B335" s="56"/>
      <c r="C335" s="56"/>
      <c r="D335" s="56"/>
      <c r="E335" s="71"/>
      <c r="F335" s="70"/>
      <c r="G335" s="56"/>
      <c r="H335" s="56"/>
    </row>
    <row r="336" spans="1:8" ht="12.75">
      <c r="A336" s="56"/>
      <c r="B336" s="56"/>
      <c r="C336" s="56"/>
      <c r="D336" s="56"/>
      <c r="E336" s="71"/>
      <c r="F336" s="70"/>
      <c r="G336" s="56"/>
      <c r="H336" s="56"/>
    </row>
    <row r="337" spans="1:8" ht="12.75">
      <c r="A337" s="56"/>
      <c r="B337" s="56"/>
      <c r="C337" s="56"/>
      <c r="D337" s="56"/>
      <c r="E337" s="71"/>
      <c r="F337" s="70"/>
      <c r="G337" s="56"/>
      <c r="H337" s="56"/>
    </row>
    <row r="338" spans="1:8" ht="12.75">
      <c r="A338" s="56"/>
      <c r="B338" s="56"/>
      <c r="C338" s="56"/>
      <c r="D338" s="56"/>
      <c r="E338" s="71"/>
      <c r="F338" s="70"/>
      <c r="G338" s="56"/>
      <c r="H338" s="56"/>
    </row>
    <row r="339" spans="1:8" ht="12.75">
      <c r="A339" s="56"/>
      <c r="B339" s="56"/>
      <c r="C339" s="56"/>
      <c r="D339" s="56"/>
      <c r="E339" s="71"/>
      <c r="F339" s="70"/>
      <c r="G339" s="56"/>
      <c r="H339" s="56"/>
    </row>
    <row r="340" spans="1:8" ht="12.75">
      <c r="A340" s="56"/>
      <c r="B340" s="56"/>
      <c r="C340" s="56"/>
      <c r="D340" s="56"/>
      <c r="E340" s="71"/>
      <c r="F340" s="70"/>
      <c r="G340" s="56"/>
      <c r="H340" s="56"/>
    </row>
    <row r="341" spans="1:8" ht="12.75">
      <c r="A341" s="56"/>
      <c r="B341" s="56"/>
      <c r="C341" s="56"/>
      <c r="D341" s="56"/>
      <c r="E341" s="71"/>
      <c r="F341" s="70"/>
      <c r="G341" s="56"/>
      <c r="H341" s="56"/>
    </row>
    <row r="342" spans="1:8" ht="12.75">
      <c r="A342" s="56"/>
      <c r="B342" s="56"/>
      <c r="C342" s="56"/>
      <c r="D342" s="56"/>
      <c r="E342" s="71"/>
      <c r="F342" s="70"/>
      <c r="G342" s="56"/>
      <c r="H342" s="56"/>
    </row>
    <row r="343" spans="1:8" ht="12.75">
      <c r="A343" s="56"/>
      <c r="B343" s="56"/>
      <c r="C343" s="56"/>
      <c r="D343" s="56"/>
      <c r="E343" s="71"/>
      <c r="F343" s="70"/>
      <c r="G343" s="56"/>
      <c r="H343" s="56"/>
    </row>
    <row r="344" spans="1:8" ht="12.75">
      <c r="A344" s="56"/>
      <c r="B344" s="56"/>
      <c r="C344" s="56"/>
      <c r="D344" s="56"/>
      <c r="E344" s="71"/>
      <c r="F344" s="70"/>
      <c r="G344" s="56"/>
      <c r="H344" s="56"/>
    </row>
    <row r="345" spans="1:8" ht="12.75">
      <c r="A345" s="56"/>
      <c r="B345" s="56"/>
      <c r="C345" s="56"/>
      <c r="D345" s="56"/>
      <c r="E345" s="71"/>
      <c r="F345" s="70"/>
      <c r="G345" s="56"/>
      <c r="H345" s="56"/>
    </row>
    <row r="346" spans="1:8" ht="12.75">
      <c r="A346" s="56"/>
      <c r="B346" s="56"/>
      <c r="C346" s="56"/>
      <c r="D346" s="56"/>
      <c r="E346" s="71"/>
      <c r="F346" s="70"/>
      <c r="G346" s="56"/>
      <c r="H346" s="56"/>
    </row>
    <row r="347" spans="1:8" ht="12.75">
      <c r="A347" s="56"/>
      <c r="B347" s="56"/>
      <c r="C347" s="56"/>
      <c r="D347" s="56"/>
      <c r="E347" s="71"/>
      <c r="F347" s="70"/>
      <c r="G347" s="56"/>
      <c r="H347" s="56"/>
    </row>
    <row r="348" spans="1:8" ht="12.75">
      <c r="A348" s="56"/>
      <c r="B348" s="56"/>
      <c r="C348" s="56"/>
      <c r="D348" s="56"/>
      <c r="E348" s="71"/>
      <c r="F348" s="70"/>
      <c r="G348" s="56"/>
      <c r="H348" s="56"/>
    </row>
    <row r="349" spans="1:8" ht="12.75">
      <c r="A349" s="56"/>
      <c r="B349" s="56"/>
      <c r="C349" s="56"/>
      <c r="D349" s="56"/>
      <c r="E349" s="71"/>
      <c r="F349" s="70"/>
      <c r="G349" s="56"/>
      <c r="H349" s="56"/>
    </row>
    <row r="350" spans="1:8" ht="12.75">
      <c r="A350" s="56"/>
      <c r="B350" s="56"/>
      <c r="C350" s="56"/>
      <c r="D350" s="56"/>
      <c r="E350" s="71"/>
      <c r="F350" s="70"/>
      <c r="G350" s="56"/>
      <c r="H350" s="56"/>
    </row>
    <row r="351" spans="1:8" ht="12.75">
      <c r="A351" s="56"/>
      <c r="B351" s="56"/>
      <c r="C351" s="56"/>
      <c r="D351" s="56"/>
      <c r="E351" s="71"/>
      <c r="F351" s="70"/>
      <c r="G351" s="56"/>
      <c r="H351" s="56"/>
    </row>
    <row r="352" spans="1:8" ht="12.75">
      <c r="A352" s="56"/>
      <c r="B352" s="56"/>
      <c r="C352" s="56"/>
      <c r="D352" s="56"/>
      <c r="E352" s="71"/>
      <c r="F352" s="70"/>
      <c r="G352" s="56"/>
      <c r="H352" s="56"/>
    </row>
    <row r="353" spans="1:8" ht="12.75">
      <c r="A353" s="56"/>
      <c r="B353" s="56"/>
      <c r="C353" s="56"/>
      <c r="D353" s="56"/>
      <c r="E353" s="71"/>
      <c r="F353" s="70"/>
      <c r="G353" s="56"/>
      <c r="H353" s="56"/>
    </row>
    <row r="354" spans="1:8" ht="12.75">
      <c r="A354" s="56"/>
      <c r="B354" s="56"/>
      <c r="C354" s="56"/>
      <c r="D354" s="56"/>
      <c r="E354" s="71"/>
      <c r="F354" s="70"/>
      <c r="G354" s="56"/>
      <c r="H354" s="56"/>
    </row>
    <row r="355" spans="1:8" ht="12.75">
      <c r="A355" s="56"/>
      <c r="B355" s="56"/>
      <c r="C355" s="56"/>
      <c r="D355" s="56"/>
      <c r="E355" s="71"/>
      <c r="F355" s="70"/>
      <c r="G355" s="56"/>
      <c r="H355" s="56"/>
    </row>
    <row r="356" spans="1:8" ht="12.75">
      <c r="A356" s="56"/>
      <c r="B356" s="56"/>
      <c r="C356" s="56"/>
      <c r="D356" s="56"/>
      <c r="E356" s="71"/>
      <c r="F356" s="70"/>
      <c r="G356" s="56"/>
      <c r="H356" s="56"/>
    </row>
    <row r="357" spans="1:8" ht="12.75">
      <c r="A357" s="56"/>
      <c r="B357" s="56"/>
      <c r="C357" s="56"/>
      <c r="D357" s="56"/>
      <c r="E357" s="71"/>
      <c r="F357" s="70"/>
      <c r="G357" s="56"/>
      <c r="H357" s="56"/>
    </row>
    <row r="358" spans="1:8" ht="12.75">
      <c r="A358" s="56"/>
      <c r="B358" s="56"/>
      <c r="C358" s="56"/>
      <c r="D358" s="56"/>
      <c r="E358" s="71"/>
      <c r="F358" s="70"/>
      <c r="G358" s="56"/>
      <c r="H358" s="56"/>
    </row>
    <row r="359" spans="1:8" ht="12.75">
      <c r="A359" s="56"/>
      <c r="B359" s="56"/>
      <c r="C359" s="56"/>
      <c r="D359" s="56"/>
      <c r="E359" s="71"/>
      <c r="F359" s="70"/>
      <c r="G359" s="56"/>
      <c r="H359" s="56"/>
    </row>
    <row r="360" spans="1:8" ht="12.75">
      <c r="A360" s="56"/>
      <c r="B360" s="56"/>
      <c r="C360" s="56"/>
      <c r="D360" s="56"/>
      <c r="E360" s="71"/>
      <c r="F360" s="70"/>
      <c r="G360" s="56"/>
      <c r="H360" s="56"/>
    </row>
    <row r="361" spans="1:8" ht="12.75">
      <c r="A361" s="56"/>
      <c r="B361" s="56"/>
      <c r="C361" s="56"/>
      <c r="D361" s="56"/>
      <c r="E361" s="71"/>
      <c r="F361" s="70"/>
      <c r="G361" s="56"/>
      <c r="H361" s="56"/>
    </row>
    <row r="362" spans="1:8" ht="12.75">
      <c r="A362" s="56"/>
      <c r="B362" s="56"/>
      <c r="C362" s="56"/>
      <c r="D362" s="56"/>
      <c r="E362" s="71"/>
      <c r="F362" s="70"/>
      <c r="G362" s="56"/>
      <c r="H362" s="56"/>
    </row>
    <row r="363" spans="1:8" ht="12.75">
      <c r="A363" s="56"/>
      <c r="B363" s="56"/>
      <c r="C363" s="56"/>
      <c r="D363" s="56"/>
      <c r="E363" s="71"/>
      <c r="F363" s="70"/>
      <c r="G363" s="56"/>
      <c r="H363" s="56"/>
    </row>
    <row r="364" spans="1:8" ht="12.75">
      <c r="A364" s="56"/>
      <c r="B364" s="56"/>
      <c r="C364" s="56"/>
      <c r="D364" s="56"/>
      <c r="E364" s="71"/>
      <c r="F364" s="70"/>
      <c r="G364" s="56"/>
      <c r="H364" s="56"/>
    </row>
    <row r="365" spans="1:8" ht="12.75">
      <c r="A365" s="56"/>
      <c r="B365" s="56"/>
      <c r="C365" s="56"/>
      <c r="D365" s="56"/>
      <c r="E365" s="71"/>
      <c r="F365" s="70"/>
      <c r="G365" s="56"/>
      <c r="H365" s="56"/>
    </row>
    <row r="366" spans="1:8" ht="12.75">
      <c r="A366" s="56"/>
      <c r="B366" s="56"/>
      <c r="C366" s="56"/>
      <c r="D366" s="56"/>
      <c r="E366" s="71"/>
      <c r="F366" s="70"/>
      <c r="G366" s="56"/>
      <c r="H366" s="56"/>
    </row>
    <row r="367" spans="1:8" ht="12.75">
      <c r="A367" s="56"/>
      <c r="B367" s="56"/>
      <c r="C367" s="56"/>
      <c r="D367" s="56"/>
      <c r="E367" s="71"/>
      <c r="F367" s="70"/>
      <c r="G367" s="56"/>
      <c r="H367" s="56"/>
    </row>
    <row r="368" spans="1:8" ht="12.75">
      <c r="A368" s="56"/>
      <c r="B368" s="56"/>
      <c r="C368" s="56"/>
      <c r="D368" s="56"/>
      <c r="E368" s="71"/>
      <c r="F368" s="70"/>
      <c r="G368" s="56"/>
      <c r="H368" s="56"/>
    </row>
    <row r="369" spans="1:8" ht="12.75">
      <c r="A369" s="56"/>
      <c r="B369" s="56"/>
      <c r="C369" s="56"/>
      <c r="D369" s="56"/>
      <c r="E369" s="71"/>
      <c r="F369" s="70"/>
      <c r="G369" s="56"/>
      <c r="H369" s="56"/>
    </row>
    <row r="370" spans="1:8" ht="12.75">
      <c r="A370" s="56"/>
      <c r="B370" s="56"/>
      <c r="C370" s="56"/>
      <c r="D370" s="56"/>
      <c r="E370" s="71"/>
      <c r="F370" s="70"/>
      <c r="G370" s="56"/>
      <c r="H370" s="56"/>
    </row>
    <row r="371" spans="1:8" ht="12.75">
      <c r="A371" s="56"/>
      <c r="B371" s="56"/>
      <c r="C371" s="56"/>
      <c r="D371" s="56"/>
      <c r="E371" s="71"/>
      <c r="F371" s="70"/>
      <c r="G371" s="56"/>
      <c r="H371" s="56"/>
    </row>
    <row r="372" spans="1:8" ht="12.75">
      <c r="A372" s="56"/>
      <c r="B372" s="56"/>
      <c r="C372" s="56"/>
      <c r="D372" s="56"/>
      <c r="E372" s="71"/>
      <c r="F372" s="70"/>
      <c r="G372" s="56"/>
      <c r="H372" s="56"/>
    </row>
    <row r="373" spans="1:8" ht="12.75">
      <c r="A373" s="56"/>
      <c r="B373" s="56"/>
      <c r="C373" s="56"/>
      <c r="D373" s="56"/>
      <c r="E373" s="71"/>
      <c r="F373" s="70"/>
      <c r="G373" s="56"/>
      <c r="H373" s="56"/>
    </row>
    <row r="374" spans="1:8" ht="12.75">
      <c r="A374" s="56"/>
      <c r="B374" s="56"/>
      <c r="C374" s="56"/>
      <c r="D374" s="56"/>
      <c r="E374" s="71"/>
      <c r="F374" s="70"/>
      <c r="G374" s="56"/>
      <c r="H374" s="56"/>
    </row>
    <row r="375" spans="1:8" ht="12.75">
      <c r="A375" s="56"/>
      <c r="B375" s="56"/>
      <c r="C375" s="56"/>
      <c r="D375" s="56"/>
      <c r="E375" s="71"/>
      <c r="F375" s="70"/>
      <c r="G375" s="56"/>
      <c r="H375" s="56"/>
    </row>
    <row r="376" spans="1:8" ht="12.75">
      <c r="A376" s="56"/>
      <c r="B376" s="56"/>
      <c r="C376" s="56"/>
      <c r="D376" s="56"/>
      <c r="E376" s="71"/>
      <c r="F376" s="70"/>
      <c r="G376" s="56"/>
      <c r="H376" s="56"/>
    </row>
    <row r="377" spans="1:8" ht="12.75">
      <c r="A377" s="56"/>
      <c r="B377" s="56"/>
      <c r="C377" s="56"/>
      <c r="D377" s="56"/>
      <c r="E377" s="71"/>
      <c r="F377" s="70"/>
      <c r="G377" s="56"/>
      <c r="H377" s="56"/>
    </row>
    <row r="378" spans="1:8" ht="12.75">
      <c r="A378" s="56"/>
      <c r="B378" s="56"/>
      <c r="C378" s="56"/>
      <c r="D378" s="56"/>
      <c r="E378" s="71"/>
      <c r="F378" s="70"/>
      <c r="G378" s="56"/>
      <c r="H378" s="56"/>
    </row>
    <row r="379" spans="1:8" ht="12.75">
      <c r="A379" s="56"/>
      <c r="B379" s="56"/>
      <c r="C379" s="56"/>
      <c r="D379" s="56"/>
      <c r="E379" s="71"/>
      <c r="F379" s="70"/>
      <c r="G379" s="56"/>
      <c r="H379" s="56"/>
    </row>
    <row r="380" spans="1:8" ht="12.75">
      <c r="A380" s="56"/>
      <c r="B380" s="56"/>
      <c r="C380" s="56"/>
      <c r="D380" s="56"/>
      <c r="E380" s="71"/>
      <c r="F380" s="70"/>
      <c r="G380" s="56"/>
      <c r="H380" s="56"/>
    </row>
    <row r="381" spans="1:8" ht="12.75">
      <c r="A381" s="56"/>
      <c r="B381" s="56"/>
      <c r="C381" s="56"/>
      <c r="D381" s="56"/>
      <c r="E381" s="71"/>
      <c r="F381" s="70"/>
      <c r="G381" s="56"/>
      <c r="H381" s="56"/>
    </row>
    <row r="382" spans="1:8" ht="12.75">
      <c r="A382" s="56"/>
      <c r="B382" s="56"/>
      <c r="C382" s="56"/>
      <c r="D382" s="56"/>
      <c r="E382" s="71"/>
      <c r="F382" s="70"/>
      <c r="G382" s="56"/>
      <c r="H382" s="56"/>
    </row>
    <row r="383" spans="1:8" ht="12.75">
      <c r="A383" s="56"/>
      <c r="B383" s="56"/>
      <c r="C383" s="56"/>
      <c r="D383" s="56"/>
      <c r="E383" s="71"/>
      <c r="F383" s="70"/>
      <c r="G383" s="56"/>
      <c r="H383" s="56"/>
    </row>
    <row r="384" spans="1:8" ht="12.75">
      <c r="A384" s="56"/>
      <c r="B384" s="56"/>
      <c r="C384" s="56"/>
      <c r="D384" s="56"/>
      <c r="E384" s="71"/>
      <c r="F384" s="70"/>
      <c r="G384" s="56"/>
      <c r="H384" s="56"/>
    </row>
    <row r="385" spans="1:8" ht="12.75">
      <c r="A385" s="56"/>
      <c r="B385" s="56"/>
      <c r="C385" s="56"/>
      <c r="D385" s="56"/>
      <c r="E385" s="71"/>
      <c r="F385" s="70"/>
      <c r="G385" s="56"/>
      <c r="H385" s="56"/>
    </row>
    <row r="386" spans="1:8" ht="12.75">
      <c r="A386" s="56"/>
      <c r="B386" s="56"/>
      <c r="C386" s="56"/>
      <c r="D386" s="56"/>
      <c r="E386" s="71"/>
      <c r="F386" s="70"/>
      <c r="G386" s="56"/>
      <c r="H386" s="56"/>
    </row>
    <row r="387" spans="1:8" ht="12.75">
      <c r="A387" s="56"/>
      <c r="B387" s="56"/>
      <c r="C387" s="56"/>
      <c r="D387" s="56"/>
      <c r="E387" s="71"/>
      <c r="F387" s="70"/>
      <c r="G387" s="56"/>
      <c r="H387" s="56"/>
    </row>
    <row r="388" spans="1:8" ht="12.75">
      <c r="A388" s="56"/>
      <c r="B388" s="56"/>
      <c r="C388" s="56"/>
      <c r="D388" s="56"/>
      <c r="E388" s="71"/>
      <c r="F388" s="70"/>
      <c r="G388" s="56"/>
      <c r="H388" s="56"/>
    </row>
    <row r="389" spans="1:8" ht="12.75">
      <c r="A389" s="56"/>
      <c r="B389" s="56"/>
      <c r="C389" s="56"/>
      <c r="D389" s="56"/>
      <c r="E389" s="71"/>
      <c r="F389" s="70"/>
      <c r="G389" s="56"/>
      <c r="H389" s="56"/>
    </row>
    <row r="390" spans="1:8" ht="12.75">
      <c r="A390" s="56"/>
      <c r="B390" s="56"/>
      <c r="C390" s="56"/>
      <c r="D390" s="56"/>
      <c r="E390" s="71"/>
      <c r="F390" s="70"/>
      <c r="G390" s="56"/>
      <c r="H390" s="56"/>
    </row>
    <row r="391" spans="1:8" ht="12.75">
      <c r="A391" s="56"/>
      <c r="B391" s="56"/>
      <c r="C391" s="56"/>
      <c r="D391" s="56"/>
      <c r="E391" s="71"/>
      <c r="F391" s="70"/>
      <c r="G391" s="56"/>
      <c r="H391" s="56"/>
    </row>
    <row r="392" spans="1:8" ht="12.75">
      <c r="A392" s="56"/>
      <c r="B392" s="56"/>
      <c r="C392" s="56"/>
      <c r="D392" s="56"/>
      <c r="E392" s="71"/>
      <c r="F392" s="70"/>
      <c r="G392" s="56"/>
      <c r="H392" s="56"/>
    </row>
    <row r="393" spans="1:8" ht="12.75">
      <c r="A393" s="56"/>
      <c r="B393" s="56"/>
      <c r="C393" s="56"/>
      <c r="D393" s="56"/>
      <c r="E393" s="71"/>
      <c r="F393" s="70"/>
      <c r="G393" s="56"/>
      <c r="H393" s="56"/>
    </row>
    <row r="394" spans="1:8" ht="12.75">
      <c r="A394" s="56"/>
      <c r="B394" s="56"/>
      <c r="C394" s="56"/>
      <c r="D394" s="56"/>
      <c r="E394" s="71"/>
      <c r="F394" s="70"/>
      <c r="G394" s="56"/>
      <c r="H394" s="56"/>
    </row>
    <row r="395" spans="1:8" ht="12.75">
      <c r="A395" s="56"/>
      <c r="B395" s="56"/>
      <c r="C395" s="56"/>
      <c r="D395" s="56"/>
      <c r="E395" s="71"/>
      <c r="F395" s="70"/>
      <c r="G395" s="56"/>
      <c r="H395" s="56"/>
    </row>
    <row r="396" spans="1:8" ht="12.75">
      <c r="A396" s="56"/>
      <c r="B396" s="56"/>
      <c r="C396" s="56"/>
      <c r="D396" s="56"/>
      <c r="E396" s="71"/>
      <c r="F396" s="70"/>
      <c r="G396" s="56"/>
      <c r="H396" s="56"/>
    </row>
    <row r="397" spans="1:8" ht="12.75">
      <c r="A397" s="56"/>
      <c r="B397" s="56"/>
      <c r="C397" s="56"/>
      <c r="D397" s="56"/>
      <c r="E397" s="71"/>
      <c r="F397" s="70"/>
      <c r="G397" s="56"/>
      <c r="H397" s="56"/>
    </row>
    <row r="398" spans="1:8" ht="12.75">
      <c r="A398" s="56"/>
      <c r="B398" s="56"/>
      <c r="C398" s="56"/>
      <c r="D398" s="56"/>
      <c r="E398" s="71"/>
      <c r="F398" s="70"/>
      <c r="G398" s="56"/>
      <c r="H398" s="56"/>
    </row>
    <row r="399" spans="1:8" ht="12.75">
      <c r="A399" s="56"/>
      <c r="B399" s="56"/>
      <c r="C399" s="56"/>
      <c r="D399" s="56"/>
      <c r="E399" s="71"/>
      <c r="F399" s="70"/>
      <c r="G399" s="56"/>
      <c r="H399" s="56"/>
    </row>
    <row r="400" spans="1:8" ht="12.75">
      <c r="A400" s="56"/>
      <c r="B400" s="56"/>
      <c r="C400" s="56"/>
      <c r="D400" s="56"/>
      <c r="E400" s="71"/>
      <c r="F400" s="70"/>
      <c r="G400" s="56"/>
      <c r="H400" s="56"/>
    </row>
    <row r="401" spans="1:8" ht="12.75">
      <c r="A401" s="56"/>
      <c r="B401" s="56"/>
      <c r="C401" s="56"/>
      <c r="D401" s="56"/>
      <c r="E401" s="71"/>
      <c r="F401" s="70"/>
      <c r="G401" s="56"/>
      <c r="H401" s="56"/>
    </row>
    <row r="402" spans="1:8" ht="12.75">
      <c r="A402" s="56"/>
      <c r="B402" s="56"/>
      <c r="C402" s="56"/>
      <c r="D402" s="56"/>
      <c r="E402" s="71"/>
      <c r="F402" s="70"/>
      <c r="G402" s="56"/>
      <c r="H402" s="56"/>
    </row>
    <row r="403" spans="1:8" ht="12.75">
      <c r="A403" s="56"/>
      <c r="B403" s="56"/>
      <c r="C403" s="56"/>
      <c r="D403" s="56"/>
      <c r="E403" s="71"/>
      <c r="F403" s="70"/>
      <c r="G403" s="56"/>
      <c r="H403" s="56"/>
    </row>
    <row r="404" spans="1:8" ht="12.75">
      <c r="A404" s="56"/>
      <c r="B404" s="56"/>
      <c r="C404" s="56"/>
      <c r="D404" s="56"/>
      <c r="E404" s="71"/>
      <c r="F404" s="70"/>
      <c r="G404" s="56"/>
      <c r="H404" s="56"/>
    </row>
    <row r="405" spans="1:8" ht="12.75">
      <c r="A405" s="56"/>
      <c r="B405" s="56"/>
      <c r="C405" s="56"/>
      <c r="D405" s="56"/>
      <c r="E405" s="71"/>
      <c r="F405" s="70"/>
      <c r="G405" s="56"/>
      <c r="H405" s="56"/>
    </row>
    <row r="406" spans="1:8" ht="12.75">
      <c r="A406" s="56"/>
      <c r="B406" s="56"/>
      <c r="C406" s="56"/>
      <c r="D406" s="56"/>
      <c r="E406" s="71"/>
      <c r="F406" s="70"/>
      <c r="G406" s="56"/>
      <c r="H406" s="56"/>
    </row>
    <row r="407" spans="1:8" ht="12.75">
      <c r="A407" s="56"/>
      <c r="B407" s="56"/>
      <c r="C407" s="56"/>
      <c r="D407" s="56"/>
      <c r="E407" s="71"/>
      <c r="F407" s="70"/>
      <c r="G407" s="56"/>
      <c r="H407" s="56"/>
    </row>
    <row r="408" spans="1:8" ht="12.75">
      <c r="A408" s="56"/>
      <c r="B408" s="56"/>
      <c r="C408" s="56"/>
      <c r="D408" s="56"/>
      <c r="E408" s="71"/>
      <c r="F408" s="70"/>
      <c r="G408" s="56"/>
      <c r="H408" s="56"/>
    </row>
    <row r="409" spans="1:8" ht="12.75">
      <c r="A409" s="56"/>
      <c r="B409" s="56"/>
      <c r="C409" s="56"/>
      <c r="D409" s="56"/>
      <c r="E409" s="71"/>
      <c r="F409" s="70"/>
      <c r="G409" s="56"/>
      <c r="H409" s="56"/>
    </row>
    <row r="410" spans="1:8" ht="12.75">
      <c r="A410" s="56"/>
      <c r="B410" s="56"/>
      <c r="C410" s="56"/>
      <c r="D410" s="56"/>
      <c r="E410" s="71"/>
      <c r="F410" s="70"/>
      <c r="G410" s="56"/>
      <c r="H410" s="56"/>
    </row>
    <row r="411" spans="1:8" ht="12.75">
      <c r="A411" s="56"/>
      <c r="B411" s="56"/>
      <c r="C411" s="56"/>
      <c r="D411" s="56"/>
      <c r="E411" s="71"/>
      <c r="F411" s="70"/>
      <c r="G411" s="56"/>
      <c r="H411" s="56"/>
    </row>
    <row r="412" spans="1:8" ht="12.75">
      <c r="A412" s="56"/>
      <c r="B412" s="56"/>
      <c r="C412" s="56"/>
      <c r="D412" s="56"/>
      <c r="E412" s="71"/>
      <c r="F412" s="70"/>
      <c r="G412" s="56"/>
      <c r="H412" s="56"/>
    </row>
    <row r="413" spans="1:8" ht="12.75">
      <c r="A413" s="56"/>
      <c r="B413" s="56"/>
      <c r="C413" s="56"/>
      <c r="D413" s="56"/>
      <c r="E413" s="71"/>
      <c r="F413" s="70"/>
      <c r="G413" s="56"/>
      <c r="H413" s="56"/>
    </row>
    <row r="414" spans="1:8" ht="12.75">
      <c r="A414" s="56"/>
      <c r="B414" s="56"/>
      <c r="C414" s="56"/>
      <c r="D414" s="56"/>
      <c r="E414" s="71"/>
      <c r="F414" s="70"/>
      <c r="G414" s="56"/>
      <c r="H414" s="56"/>
    </row>
    <row r="415" spans="1:8" ht="12.75">
      <c r="A415" s="56"/>
      <c r="B415" s="56"/>
      <c r="C415" s="56"/>
      <c r="D415" s="56"/>
      <c r="E415" s="71"/>
      <c r="F415" s="70"/>
      <c r="G415" s="56"/>
      <c r="H415" s="56"/>
    </row>
    <row r="416" spans="1:8" ht="12.75">
      <c r="A416" s="56"/>
      <c r="B416" s="56"/>
      <c r="C416" s="56"/>
      <c r="D416" s="56"/>
      <c r="E416" s="71"/>
      <c r="F416" s="70"/>
      <c r="G416" s="56"/>
      <c r="H416" s="56"/>
    </row>
    <row r="417" spans="1:8" ht="12.75">
      <c r="A417" s="56"/>
      <c r="B417" s="56"/>
      <c r="C417" s="56"/>
      <c r="D417" s="56"/>
      <c r="E417" s="71"/>
      <c r="F417" s="70"/>
      <c r="G417" s="56"/>
      <c r="H417" s="56"/>
    </row>
    <row r="418" spans="1:8" ht="12.75">
      <c r="A418" s="56"/>
      <c r="B418" s="56"/>
      <c r="C418" s="56"/>
      <c r="D418" s="56"/>
      <c r="E418" s="71"/>
      <c r="F418" s="70"/>
      <c r="G418" s="56"/>
      <c r="H418" s="56"/>
    </row>
    <row r="419" spans="1:8" ht="12.75">
      <c r="A419" s="56"/>
      <c r="B419" s="56"/>
      <c r="C419" s="56"/>
      <c r="D419" s="56"/>
      <c r="E419" s="71"/>
      <c r="F419" s="70"/>
      <c r="G419" s="56"/>
      <c r="H419" s="56"/>
    </row>
    <row r="420" spans="1:8" ht="12.75">
      <c r="A420" s="56"/>
      <c r="B420" s="56"/>
      <c r="C420" s="56"/>
      <c r="D420" s="56"/>
      <c r="E420" s="71"/>
      <c r="F420" s="70"/>
      <c r="G420" s="56"/>
      <c r="H420" s="56"/>
    </row>
    <row r="421" spans="1:8" ht="12.75">
      <c r="A421" s="56"/>
      <c r="B421" s="56"/>
      <c r="C421" s="56"/>
      <c r="D421" s="56"/>
      <c r="E421" s="71"/>
      <c r="F421" s="70"/>
      <c r="G421" s="56"/>
      <c r="H421" s="56"/>
    </row>
    <row r="422" spans="1:8" ht="12.75">
      <c r="A422" s="56"/>
      <c r="B422" s="56"/>
      <c r="C422" s="56"/>
      <c r="D422" s="56"/>
      <c r="E422" s="71"/>
      <c r="F422" s="70"/>
      <c r="G422" s="56"/>
      <c r="H422" s="56"/>
    </row>
    <row r="423" spans="1:8" ht="12.75">
      <c r="A423" s="56"/>
      <c r="B423" s="56"/>
      <c r="C423" s="56"/>
      <c r="D423" s="56"/>
      <c r="E423" s="71"/>
      <c r="F423" s="70"/>
      <c r="G423" s="56"/>
      <c r="H423" s="56"/>
    </row>
    <row r="424" spans="1:8" ht="12.75">
      <c r="A424" s="56"/>
      <c r="B424" s="56"/>
      <c r="C424" s="56"/>
      <c r="D424" s="56"/>
      <c r="E424" s="71"/>
      <c r="F424" s="70"/>
      <c r="G424" s="56"/>
      <c r="H424" s="56"/>
    </row>
    <row r="425" spans="1:8" ht="12.75">
      <c r="A425" s="56"/>
      <c r="B425" s="56"/>
      <c r="C425" s="56"/>
      <c r="D425" s="56"/>
      <c r="E425" s="71"/>
      <c r="F425" s="70"/>
      <c r="G425" s="56"/>
      <c r="H425" s="56"/>
    </row>
    <row r="426" spans="1:8" ht="12.75">
      <c r="A426" s="56"/>
      <c r="B426" s="56"/>
      <c r="C426" s="56"/>
      <c r="D426" s="56"/>
      <c r="E426" s="71"/>
      <c r="F426" s="70"/>
      <c r="G426" s="56"/>
      <c r="H426" s="56"/>
    </row>
    <row r="427" spans="1:8" ht="12.75">
      <c r="A427" s="56"/>
      <c r="B427" s="56"/>
      <c r="C427" s="56"/>
      <c r="D427" s="56"/>
      <c r="E427" s="71"/>
      <c r="F427" s="70"/>
      <c r="G427" s="56"/>
      <c r="H427" s="56"/>
    </row>
    <row r="428" spans="1:8" ht="12.75">
      <c r="A428" s="56"/>
      <c r="B428" s="56"/>
      <c r="C428" s="56"/>
      <c r="D428" s="56"/>
      <c r="E428" s="71"/>
      <c r="F428" s="70"/>
      <c r="G428" s="56"/>
      <c r="H428" s="56"/>
    </row>
    <row r="429" spans="1:8" ht="12.75">
      <c r="A429" s="56"/>
      <c r="B429" s="56"/>
      <c r="C429" s="56"/>
      <c r="D429" s="56"/>
      <c r="E429" s="71"/>
      <c r="F429" s="70"/>
      <c r="G429" s="56"/>
      <c r="H429" s="56"/>
    </row>
    <row r="430" spans="1:8" ht="12.75">
      <c r="A430" s="56"/>
      <c r="B430" s="56"/>
      <c r="C430" s="56"/>
      <c r="D430" s="56"/>
      <c r="E430" s="71"/>
      <c r="F430" s="70"/>
      <c r="G430" s="56"/>
      <c r="H430" s="56"/>
    </row>
    <row r="431" spans="1:8" ht="12.75">
      <c r="A431" s="56"/>
      <c r="B431" s="56"/>
      <c r="C431" s="56"/>
      <c r="D431" s="56"/>
      <c r="E431" s="71"/>
      <c r="F431" s="70"/>
      <c r="G431" s="56"/>
      <c r="H431" s="56"/>
    </row>
    <row r="432" spans="1:8" ht="12.75">
      <c r="A432" s="56"/>
      <c r="B432" s="56"/>
      <c r="C432" s="56"/>
      <c r="D432" s="56"/>
      <c r="E432" s="71"/>
      <c r="F432" s="70"/>
      <c r="G432" s="56"/>
      <c r="H432" s="56"/>
    </row>
    <row r="433" spans="1:8" ht="12.75">
      <c r="A433" s="56"/>
      <c r="B433" s="56"/>
      <c r="C433" s="56"/>
      <c r="D433" s="56"/>
      <c r="E433" s="71"/>
      <c r="F433" s="70"/>
      <c r="G433" s="56"/>
      <c r="H433" s="56"/>
    </row>
    <row r="434" spans="1:8" ht="12.75">
      <c r="A434" s="56"/>
      <c r="B434" s="56"/>
      <c r="C434" s="56"/>
      <c r="D434" s="56"/>
      <c r="E434" s="71"/>
      <c r="F434" s="70"/>
      <c r="G434" s="56"/>
      <c r="H434" s="56"/>
    </row>
    <row r="435" spans="1:8" ht="12.75">
      <c r="A435" s="56"/>
      <c r="B435" s="56"/>
      <c r="C435" s="56"/>
      <c r="D435" s="56"/>
      <c r="E435" s="71"/>
      <c r="F435" s="70"/>
      <c r="G435" s="56"/>
      <c r="H435" s="56"/>
    </row>
    <row r="436" spans="1:8" ht="12.75">
      <c r="A436" s="56"/>
      <c r="B436" s="56"/>
      <c r="C436" s="56"/>
      <c r="D436" s="56"/>
      <c r="E436" s="71"/>
      <c r="F436" s="70"/>
      <c r="G436" s="56"/>
      <c r="H436" s="56"/>
    </row>
    <row r="437" spans="1:8" ht="12.75">
      <c r="A437" s="56"/>
      <c r="B437" s="56"/>
      <c r="C437" s="56"/>
      <c r="D437" s="56"/>
      <c r="E437" s="71"/>
      <c r="F437" s="70"/>
      <c r="G437" s="56"/>
      <c r="H437" s="56"/>
    </row>
    <row r="438" spans="1:8" ht="12.75">
      <c r="A438" s="56"/>
      <c r="B438" s="56"/>
      <c r="C438" s="56"/>
      <c r="D438" s="56"/>
      <c r="E438" s="71"/>
      <c r="F438" s="70"/>
      <c r="G438" s="56"/>
      <c r="H438" s="56"/>
    </row>
    <row r="439" spans="1:8" ht="12.75">
      <c r="A439" s="56"/>
      <c r="B439" s="56"/>
      <c r="C439" s="56"/>
      <c r="D439" s="56"/>
      <c r="E439" s="71"/>
      <c r="F439" s="70"/>
      <c r="G439" s="56"/>
      <c r="H439" s="56"/>
    </row>
    <row r="440" spans="1:8" ht="12.75">
      <c r="A440" s="56"/>
      <c r="B440" s="56"/>
      <c r="C440" s="56"/>
      <c r="D440" s="56"/>
      <c r="E440" s="71"/>
      <c r="F440" s="70"/>
      <c r="G440" s="56"/>
      <c r="H440" s="56"/>
    </row>
    <row r="441" spans="1:8" ht="12.75">
      <c r="A441" s="56"/>
      <c r="B441" s="56"/>
      <c r="C441" s="56"/>
      <c r="D441" s="56"/>
      <c r="E441" s="71"/>
      <c r="F441" s="70"/>
      <c r="G441" s="56"/>
      <c r="H441" s="56"/>
    </row>
    <row r="442" spans="1:8" ht="12.75">
      <c r="A442" s="56"/>
      <c r="B442" s="56"/>
      <c r="C442" s="56"/>
      <c r="D442" s="56"/>
      <c r="E442" s="71"/>
      <c r="F442" s="70"/>
      <c r="G442" s="56"/>
      <c r="H442" s="56"/>
    </row>
    <row r="443" spans="1:8" ht="12.75">
      <c r="A443" s="56"/>
      <c r="B443" s="56"/>
      <c r="C443" s="56"/>
      <c r="D443" s="56"/>
      <c r="E443" s="71"/>
      <c r="F443" s="70"/>
      <c r="G443" s="56"/>
      <c r="H443" s="56"/>
    </row>
    <row r="444" spans="1:8" ht="12.75">
      <c r="A444" s="56"/>
      <c r="B444" s="56"/>
      <c r="C444" s="56"/>
      <c r="D444" s="56"/>
      <c r="E444" s="71"/>
      <c r="F444" s="70"/>
      <c r="G444" s="56"/>
      <c r="H444" s="56"/>
    </row>
    <row r="445" spans="1:8" ht="12.75">
      <c r="A445" s="56"/>
      <c r="B445" s="56"/>
      <c r="C445" s="56"/>
      <c r="D445" s="56"/>
      <c r="E445" s="71"/>
      <c r="F445" s="70"/>
      <c r="G445" s="56"/>
      <c r="H445" s="56"/>
    </row>
    <row r="446" spans="1:8" ht="12.75">
      <c r="A446" s="56"/>
      <c r="B446" s="56"/>
      <c r="C446" s="56"/>
      <c r="D446" s="56"/>
      <c r="E446" s="71"/>
      <c r="F446" s="70"/>
      <c r="G446" s="56"/>
      <c r="H446" s="56"/>
    </row>
    <row r="447" spans="1:8" ht="12.75">
      <c r="A447" s="56"/>
      <c r="B447" s="56"/>
      <c r="C447" s="56"/>
      <c r="D447" s="56"/>
      <c r="E447" s="71"/>
      <c r="F447" s="70"/>
      <c r="G447" s="56"/>
      <c r="H447" s="56"/>
    </row>
    <row r="448" spans="1:8" ht="12.75">
      <c r="A448" s="56"/>
      <c r="B448" s="56"/>
      <c r="C448" s="56"/>
      <c r="D448" s="56"/>
      <c r="E448" s="71"/>
      <c r="F448" s="70"/>
      <c r="G448" s="56"/>
      <c r="H448" s="56"/>
    </row>
    <row r="449" spans="1:8" ht="12.75">
      <c r="A449" s="56"/>
      <c r="B449" s="56"/>
      <c r="C449" s="56"/>
      <c r="D449" s="56"/>
      <c r="E449" s="71"/>
      <c r="F449" s="70"/>
      <c r="G449" s="56"/>
      <c r="H449" s="56"/>
    </row>
    <row r="450" spans="1:8" ht="12.75">
      <c r="A450" s="56"/>
      <c r="B450" s="56"/>
      <c r="C450" s="56"/>
      <c r="D450" s="56"/>
      <c r="E450" s="71"/>
      <c r="F450" s="70"/>
      <c r="G450" s="56"/>
      <c r="H450" s="56"/>
    </row>
    <row r="451" spans="1:8" ht="12.75">
      <c r="A451" s="56"/>
      <c r="B451" s="56"/>
      <c r="C451" s="56"/>
      <c r="D451" s="56"/>
      <c r="E451" s="71"/>
      <c r="F451" s="70"/>
      <c r="G451" s="56"/>
      <c r="H451" s="56"/>
    </row>
    <row r="452" spans="1:8" ht="12.75">
      <c r="A452" s="56"/>
      <c r="B452" s="56"/>
      <c r="C452" s="56"/>
      <c r="D452" s="56"/>
      <c r="E452" s="71"/>
      <c r="F452" s="70"/>
      <c r="G452" s="56"/>
      <c r="H452" s="56"/>
    </row>
    <row r="453" spans="1:8" ht="12.75">
      <c r="A453" s="56"/>
      <c r="B453" s="56"/>
      <c r="C453" s="56"/>
      <c r="D453" s="56"/>
      <c r="E453" s="71"/>
      <c r="F453" s="70"/>
      <c r="G453" s="56"/>
      <c r="H453" s="56"/>
    </row>
    <row r="454" spans="1:8" ht="12.75">
      <c r="A454" s="56"/>
      <c r="B454" s="56"/>
      <c r="C454" s="56"/>
      <c r="D454" s="56"/>
      <c r="E454" s="71"/>
      <c r="F454" s="70"/>
      <c r="G454" s="56"/>
      <c r="H454" s="56"/>
    </row>
    <row r="455" spans="1:8" ht="12.75">
      <c r="A455" s="56"/>
      <c r="B455" s="56"/>
      <c r="C455" s="56"/>
      <c r="D455" s="56"/>
      <c r="E455" s="71"/>
      <c r="F455" s="70"/>
      <c r="G455" s="56"/>
      <c r="H455" s="56"/>
    </row>
    <row r="456" spans="1:8" ht="12.75">
      <c r="A456" s="56"/>
      <c r="B456" s="56"/>
      <c r="C456" s="56"/>
      <c r="D456" s="56"/>
      <c r="E456" s="71"/>
      <c r="F456" s="70"/>
      <c r="G456" s="56"/>
      <c r="H456" s="56"/>
    </row>
    <row r="457" spans="1:8" ht="12.75">
      <c r="A457" s="56"/>
      <c r="B457" s="56"/>
      <c r="C457" s="56"/>
      <c r="D457" s="56"/>
      <c r="E457" s="71"/>
      <c r="F457" s="70"/>
      <c r="G457" s="56"/>
      <c r="H457" s="56"/>
    </row>
    <row r="458" spans="1:8" ht="12.75">
      <c r="A458" s="56"/>
      <c r="B458" s="56"/>
      <c r="C458" s="56"/>
      <c r="D458" s="56"/>
      <c r="E458" s="71"/>
      <c r="F458" s="70"/>
      <c r="G458" s="56"/>
      <c r="H458" s="56"/>
    </row>
    <row r="459" spans="1:8" ht="12.75">
      <c r="A459" s="56"/>
      <c r="B459" s="56"/>
      <c r="C459" s="56"/>
      <c r="D459" s="56"/>
      <c r="E459" s="71"/>
      <c r="F459" s="70"/>
      <c r="G459" s="56"/>
      <c r="H459" s="56"/>
    </row>
    <row r="460" spans="1:8" ht="12.75">
      <c r="A460" s="56"/>
      <c r="B460" s="56"/>
      <c r="C460" s="56"/>
      <c r="D460" s="56"/>
      <c r="E460" s="71"/>
      <c r="F460" s="70"/>
      <c r="G460" s="56"/>
      <c r="H460" s="56"/>
    </row>
    <row r="461" spans="1:8" ht="12.75">
      <c r="A461" s="56"/>
      <c r="B461" s="56"/>
      <c r="C461" s="56"/>
      <c r="D461" s="56"/>
      <c r="E461" s="71"/>
      <c r="F461" s="70"/>
      <c r="G461" s="56"/>
      <c r="H461" s="56"/>
    </row>
    <row r="462" spans="1:8" ht="12.75">
      <c r="A462" s="56"/>
      <c r="B462" s="56"/>
      <c r="C462" s="56"/>
      <c r="D462" s="56"/>
      <c r="E462" s="71"/>
      <c r="F462" s="70"/>
      <c r="G462" s="56"/>
      <c r="H462" s="56"/>
    </row>
    <row r="463" spans="1:8" ht="12.75">
      <c r="A463" s="56"/>
      <c r="B463" s="56"/>
      <c r="C463" s="56"/>
      <c r="D463" s="56"/>
      <c r="E463" s="71"/>
      <c r="F463" s="70"/>
      <c r="G463" s="56"/>
      <c r="H463" s="56"/>
    </row>
    <row r="464" spans="1:8" ht="12.75">
      <c r="A464" s="56"/>
      <c r="B464" s="56"/>
      <c r="C464" s="56"/>
      <c r="D464" s="56"/>
      <c r="E464" s="71"/>
      <c r="F464" s="70"/>
      <c r="G464" s="56"/>
      <c r="H464" s="56"/>
    </row>
    <row r="465" spans="1:8" ht="12.75">
      <c r="A465" s="56"/>
      <c r="B465" s="56"/>
      <c r="C465" s="56"/>
      <c r="D465" s="56"/>
      <c r="E465" s="71"/>
      <c r="F465" s="70"/>
      <c r="G465" s="56"/>
      <c r="H465" s="56"/>
    </row>
    <row r="466" spans="1:8" ht="12.75">
      <c r="A466" s="56"/>
      <c r="B466" s="56"/>
      <c r="C466" s="56"/>
      <c r="D466" s="56"/>
      <c r="E466" s="71"/>
      <c r="F466" s="70"/>
      <c r="G466" s="56"/>
      <c r="H466" s="56"/>
    </row>
    <row r="467" spans="1:8" ht="12.75">
      <c r="A467" s="56"/>
      <c r="B467" s="56"/>
      <c r="C467" s="56"/>
      <c r="D467" s="56"/>
      <c r="E467" s="71"/>
      <c r="F467" s="70"/>
      <c r="G467" s="56"/>
      <c r="H467" s="56"/>
    </row>
    <row r="468" spans="1:8" ht="12.75">
      <c r="A468" s="56"/>
      <c r="B468" s="56"/>
      <c r="C468" s="56"/>
      <c r="D468" s="56"/>
      <c r="E468" s="71"/>
      <c r="F468" s="70"/>
      <c r="G468" s="56"/>
      <c r="H468" s="56"/>
    </row>
    <row r="469" spans="1:8" ht="12.75">
      <c r="A469" s="56"/>
      <c r="B469" s="56"/>
      <c r="C469" s="56"/>
      <c r="D469" s="56"/>
      <c r="E469" s="71"/>
      <c r="F469" s="70"/>
      <c r="G469" s="56"/>
      <c r="H469" s="56"/>
    </row>
    <row r="470" spans="1:8" ht="12.75">
      <c r="A470" s="56"/>
      <c r="B470" s="56"/>
      <c r="C470" s="56"/>
      <c r="D470" s="56"/>
      <c r="E470" s="71"/>
      <c r="F470" s="70"/>
      <c r="G470" s="56"/>
      <c r="H470" s="56"/>
    </row>
    <row r="471" spans="1:8" ht="12.75">
      <c r="A471" s="56"/>
      <c r="B471" s="56"/>
      <c r="C471" s="56"/>
      <c r="D471" s="56"/>
      <c r="E471" s="71"/>
      <c r="F471" s="70"/>
      <c r="G471" s="56"/>
      <c r="H471" s="56"/>
    </row>
    <row r="472" spans="1:8" ht="12.75">
      <c r="A472" s="56"/>
      <c r="B472" s="56"/>
      <c r="C472" s="56"/>
      <c r="D472" s="56"/>
      <c r="E472" s="71"/>
      <c r="F472" s="70"/>
      <c r="G472" s="56"/>
      <c r="H472" s="56"/>
    </row>
    <row r="473" spans="1:8" ht="12.75">
      <c r="A473" s="56"/>
      <c r="B473" s="56"/>
      <c r="C473" s="56"/>
      <c r="D473" s="56"/>
      <c r="E473" s="71"/>
      <c r="F473" s="70"/>
      <c r="G473" s="56"/>
      <c r="H473" s="56"/>
    </row>
    <row r="474" spans="1:8" ht="12.75">
      <c r="A474" s="56"/>
      <c r="B474" s="56"/>
      <c r="C474" s="56"/>
      <c r="D474" s="56"/>
      <c r="E474" s="71"/>
      <c r="F474" s="70"/>
      <c r="G474" s="56"/>
      <c r="H474" s="56"/>
    </row>
    <row r="475" spans="1:8" ht="12.75">
      <c r="A475" s="56"/>
      <c r="B475" s="56"/>
      <c r="C475" s="56"/>
      <c r="D475" s="56"/>
      <c r="E475" s="71"/>
      <c r="F475" s="70"/>
      <c r="G475" s="56"/>
      <c r="H475" s="56"/>
    </row>
    <row r="476" spans="1:8" ht="12.75">
      <c r="A476" s="56"/>
      <c r="B476" s="56"/>
      <c r="C476" s="56"/>
      <c r="D476" s="56"/>
      <c r="E476" s="71"/>
      <c r="F476" s="70"/>
      <c r="G476" s="56"/>
      <c r="H476" s="56"/>
    </row>
    <row r="477" spans="1:8" ht="12.75">
      <c r="A477" s="56"/>
      <c r="B477" s="56"/>
      <c r="C477" s="56"/>
      <c r="D477" s="56"/>
      <c r="E477" s="71"/>
      <c r="F477" s="70"/>
      <c r="G477" s="56"/>
      <c r="H477" s="56"/>
    </row>
    <row r="478" spans="1:8" ht="12.75">
      <c r="A478" s="56"/>
      <c r="B478" s="56"/>
      <c r="C478" s="56"/>
      <c r="D478" s="56"/>
      <c r="E478" s="71"/>
      <c r="F478" s="70"/>
      <c r="G478" s="56"/>
      <c r="H478" s="56"/>
    </row>
    <row r="479" spans="1:8" ht="12.75">
      <c r="A479" s="56"/>
      <c r="B479" s="56"/>
      <c r="C479" s="56"/>
      <c r="D479" s="56"/>
      <c r="E479" s="71"/>
      <c r="F479" s="70"/>
      <c r="G479" s="56"/>
      <c r="H479" s="56"/>
    </row>
    <row r="480" spans="1:8" ht="12.75">
      <c r="A480" s="56"/>
      <c r="B480" s="56"/>
      <c r="C480" s="56"/>
      <c r="D480" s="56"/>
      <c r="E480" s="71"/>
      <c r="F480" s="70"/>
      <c r="G480" s="56"/>
      <c r="H480" s="56"/>
    </row>
    <row r="481" spans="1:8" ht="12.75">
      <c r="A481" s="56"/>
      <c r="B481" s="56"/>
      <c r="C481" s="56"/>
      <c r="D481" s="56"/>
      <c r="E481" s="71"/>
      <c r="F481" s="70"/>
      <c r="G481" s="56"/>
      <c r="H481" s="56"/>
    </row>
    <row r="482" spans="1:8" ht="12.75">
      <c r="A482" s="56"/>
      <c r="B482" s="56"/>
      <c r="C482" s="56"/>
      <c r="D482" s="56"/>
      <c r="E482" s="71"/>
      <c r="F482" s="70"/>
      <c r="G482" s="56"/>
      <c r="H482" s="56"/>
    </row>
    <row r="483" spans="1:8" ht="12.75">
      <c r="A483" s="56"/>
      <c r="B483" s="56"/>
      <c r="C483" s="56"/>
      <c r="D483" s="56"/>
      <c r="E483" s="71"/>
      <c r="F483" s="70"/>
      <c r="G483" s="56"/>
      <c r="H483" s="56"/>
    </row>
    <row r="484" spans="1:8" ht="12.75">
      <c r="A484" s="56"/>
      <c r="B484" s="56"/>
      <c r="C484" s="56"/>
      <c r="D484" s="56"/>
      <c r="E484" s="71"/>
      <c r="F484" s="70"/>
      <c r="G484" s="56"/>
      <c r="H484" s="56"/>
    </row>
    <row r="485" spans="1:8" ht="12.75">
      <c r="A485" s="56"/>
      <c r="B485" s="56"/>
      <c r="C485" s="56"/>
      <c r="D485" s="56"/>
      <c r="E485" s="71"/>
      <c r="F485" s="70"/>
      <c r="G485" s="56"/>
      <c r="H485" s="56"/>
    </row>
    <row r="486" spans="1:8" ht="12.75">
      <c r="A486" s="56"/>
      <c r="B486" s="56"/>
      <c r="C486" s="56"/>
      <c r="D486" s="56"/>
      <c r="E486" s="71"/>
      <c r="F486" s="70"/>
      <c r="G486" s="56"/>
      <c r="H486" s="56"/>
    </row>
    <row r="487" spans="1:8" ht="12.75">
      <c r="A487" s="56"/>
      <c r="B487" s="56"/>
      <c r="C487" s="56"/>
      <c r="D487" s="56"/>
      <c r="E487" s="71"/>
      <c r="F487" s="70"/>
      <c r="G487" s="56"/>
      <c r="H487" s="56"/>
    </row>
    <row r="488" spans="1:8" ht="12.75">
      <c r="A488" s="56"/>
      <c r="B488" s="56"/>
      <c r="C488" s="56"/>
      <c r="D488" s="56"/>
      <c r="E488" s="71"/>
      <c r="F488" s="70"/>
      <c r="G488" s="56"/>
      <c r="H488" s="56"/>
    </row>
    <row r="489" spans="1:8" ht="12.75">
      <c r="A489" s="56"/>
      <c r="B489" s="56"/>
      <c r="C489" s="56"/>
      <c r="D489" s="56"/>
      <c r="E489" s="71"/>
      <c r="F489" s="70"/>
      <c r="G489" s="56"/>
      <c r="H489" s="56"/>
    </row>
    <row r="490" spans="1:8" ht="12.75">
      <c r="A490" s="56"/>
      <c r="B490" s="56"/>
      <c r="C490" s="56"/>
      <c r="D490" s="56"/>
      <c r="E490" s="71"/>
      <c r="F490" s="70"/>
      <c r="G490" s="56"/>
      <c r="H490" s="56"/>
    </row>
    <row r="491" spans="1:8" ht="12.75">
      <c r="A491" s="56"/>
      <c r="B491" s="56"/>
      <c r="C491" s="56"/>
      <c r="D491" s="56"/>
      <c r="E491" s="71"/>
      <c r="F491" s="70"/>
      <c r="G491" s="56"/>
      <c r="H491" s="56"/>
    </row>
    <row r="492" spans="1:8" ht="12.75">
      <c r="A492" s="56"/>
      <c r="B492" s="56"/>
      <c r="C492" s="56"/>
      <c r="D492" s="56"/>
      <c r="E492" s="71"/>
      <c r="F492" s="70"/>
      <c r="G492" s="56"/>
      <c r="H492" s="56"/>
    </row>
    <row r="493" spans="1:8" ht="12.75">
      <c r="A493" s="56"/>
      <c r="B493" s="56"/>
      <c r="C493" s="56"/>
      <c r="D493" s="56"/>
      <c r="E493" s="71"/>
      <c r="F493" s="70"/>
      <c r="G493" s="56"/>
      <c r="H493" s="56"/>
    </row>
    <row r="494" spans="1:8" ht="12.75">
      <c r="A494" s="56"/>
      <c r="B494" s="56"/>
      <c r="C494" s="56"/>
      <c r="D494" s="56"/>
      <c r="E494" s="71"/>
      <c r="F494" s="70"/>
      <c r="G494" s="56"/>
      <c r="H494" s="56"/>
    </row>
    <row r="495" spans="1:8" ht="12.75">
      <c r="A495" s="56"/>
      <c r="B495" s="56"/>
      <c r="C495" s="56"/>
      <c r="D495" s="56"/>
      <c r="E495" s="71"/>
      <c r="F495" s="70"/>
      <c r="G495" s="56"/>
      <c r="H495" s="56"/>
    </row>
    <row r="496" spans="1:8" ht="12.75">
      <c r="A496" s="56"/>
      <c r="B496" s="56"/>
      <c r="C496" s="56"/>
      <c r="D496" s="56"/>
      <c r="E496" s="71"/>
      <c r="F496" s="70"/>
      <c r="G496" s="56"/>
      <c r="H496" s="56"/>
    </row>
    <row r="497" spans="1:8" ht="12.75">
      <c r="A497" s="56"/>
      <c r="B497" s="56"/>
      <c r="C497" s="56"/>
      <c r="D497" s="56"/>
      <c r="E497" s="71"/>
      <c r="F497" s="70"/>
      <c r="G497" s="56"/>
      <c r="H497" s="56"/>
    </row>
    <row r="498" spans="1:8" ht="12.75">
      <c r="A498" s="56"/>
      <c r="B498" s="56"/>
      <c r="C498" s="56"/>
      <c r="D498" s="56"/>
      <c r="E498" s="71"/>
      <c r="F498" s="70"/>
      <c r="G498" s="56"/>
      <c r="H498" s="56"/>
    </row>
    <row r="499" spans="1:8" ht="12.75">
      <c r="A499" s="56"/>
      <c r="B499" s="56"/>
      <c r="C499" s="56"/>
      <c r="D499" s="56"/>
      <c r="E499" s="71"/>
      <c r="F499" s="70"/>
      <c r="G499" s="56"/>
      <c r="H499" s="56"/>
    </row>
    <row r="500" spans="1:8" ht="12.75">
      <c r="A500" s="56"/>
      <c r="B500" s="56"/>
      <c r="C500" s="56"/>
      <c r="D500" s="56"/>
      <c r="E500" s="71"/>
      <c r="F500" s="70"/>
      <c r="G500" s="56"/>
      <c r="H500" s="56"/>
    </row>
    <row r="501" spans="1:8" ht="12.75">
      <c r="A501" s="56"/>
      <c r="B501" s="56"/>
      <c r="C501" s="56"/>
      <c r="D501" s="56"/>
      <c r="E501" s="71"/>
      <c r="F501" s="70"/>
      <c r="G501" s="56"/>
      <c r="H501" s="56"/>
    </row>
    <row r="502" spans="1:8" ht="12.75">
      <c r="A502" s="56"/>
      <c r="B502" s="56"/>
      <c r="C502" s="56"/>
      <c r="D502" s="56"/>
      <c r="E502" s="71"/>
      <c r="F502" s="70"/>
      <c r="G502" s="56"/>
      <c r="H502" s="56"/>
    </row>
    <row r="503" spans="1:8" ht="12.75">
      <c r="A503" s="56"/>
      <c r="B503" s="56"/>
      <c r="C503" s="56"/>
      <c r="D503" s="56"/>
      <c r="E503" s="71"/>
      <c r="F503" s="70"/>
      <c r="G503" s="56"/>
      <c r="H503" s="56"/>
    </row>
    <row r="504" spans="1:8" ht="12.75">
      <c r="A504" s="56"/>
      <c r="B504" s="56"/>
      <c r="C504" s="56"/>
      <c r="D504" s="56"/>
      <c r="E504" s="71"/>
      <c r="F504" s="70"/>
      <c r="G504" s="56"/>
      <c r="H504" s="56"/>
    </row>
    <row r="505" spans="1:8" ht="12.75">
      <c r="A505" s="56"/>
      <c r="B505" s="56"/>
      <c r="C505" s="56"/>
      <c r="D505" s="56"/>
      <c r="E505" s="71"/>
      <c r="F505" s="70"/>
      <c r="G505" s="56"/>
      <c r="H505" s="56"/>
    </row>
    <row r="506" spans="1:8" ht="12.75">
      <c r="A506" s="56"/>
      <c r="B506" s="56"/>
      <c r="C506" s="56"/>
      <c r="D506" s="56"/>
      <c r="E506" s="71"/>
      <c r="F506" s="70"/>
      <c r="G506" s="56"/>
      <c r="H506" s="56"/>
    </row>
    <row r="507" spans="1:8" ht="12.75">
      <c r="A507" s="56"/>
      <c r="B507" s="56"/>
      <c r="C507" s="56"/>
      <c r="D507" s="56"/>
      <c r="E507" s="71"/>
      <c r="F507" s="70"/>
      <c r="G507" s="56"/>
      <c r="H507" s="56"/>
    </row>
    <row r="508" spans="1:8" ht="12.75">
      <c r="A508" s="56"/>
      <c r="B508" s="56"/>
      <c r="C508" s="56"/>
      <c r="D508" s="56"/>
      <c r="E508" s="71"/>
      <c r="F508" s="70"/>
      <c r="G508" s="56"/>
      <c r="H508" s="56"/>
    </row>
    <row r="509" spans="1:8" ht="12.75">
      <c r="A509" s="56"/>
      <c r="B509" s="56"/>
      <c r="C509" s="56"/>
      <c r="D509" s="56"/>
      <c r="E509" s="71"/>
      <c r="F509" s="70"/>
      <c r="G509" s="56"/>
      <c r="H509" s="56"/>
    </row>
    <row r="510" spans="1:8" ht="12.75">
      <c r="A510" s="56"/>
      <c r="B510" s="56"/>
      <c r="C510" s="56"/>
      <c r="D510" s="56"/>
      <c r="E510" s="71"/>
      <c r="F510" s="70"/>
      <c r="G510" s="56"/>
      <c r="H510" s="56"/>
    </row>
    <row r="511" spans="1:8" ht="12.75">
      <c r="A511" s="56"/>
      <c r="B511" s="56"/>
      <c r="C511" s="56"/>
      <c r="D511" s="56"/>
      <c r="E511" s="71"/>
      <c r="F511" s="70"/>
      <c r="G511" s="56"/>
      <c r="H511" s="56"/>
    </row>
    <row r="512" spans="1:8" ht="12.75">
      <c r="A512" s="56"/>
      <c r="B512" s="56"/>
      <c r="C512" s="56"/>
      <c r="D512" s="56"/>
      <c r="E512" s="71"/>
      <c r="F512" s="70"/>
      <c r="G512" s="56"/>
      <c r="H512" s="56"/>
    </row>
    <row r="513" spans="1:8" ht="12.75">
      <c r="A513" s="56"/>
      <c r="B513" s="56"/>
      <c r="C513" s="56"/>
      <c r="D513" s="56"/>
      <c r="E513" s="71"/>
      <c r="F513" s="70"/>
      <c r="G513" s="56"/>
      <c r="H513" s="56"/>
    </row>
    <row r="514" spans="1:8" ht="12.75">
      <c r="A514" s="56"/>
      <c r="B514" s="56"/>
      <c r="C514" s="56"/>
      <c r="D514" s="56"/>
      <c r="E514" s="71"/>
      <c r="F514" s="70"/>
      <c r="G514" s="56"/>
      <c r="H514" s="56"/>
    </row>
    <row r="515" spans="1:8" ht="12.75">
      <c r="A515" s="56"/>
      <c r="B515" s="56"/>
      <c r="C515" s="56"/>
      <c r="D515" s="56"/>
      <c r="E515" s="71"/>
      <c r="F515" s="70"/>
      <c r="G515" s="56"/>
      <c r="H515" s="56"/>
    </row>
    <row r="516" spans="1:8" ht="12.75">
      <c r="A516" s="56"/>
      <c r="B516" s="56"/>
      <c r="C516" s="56"/>
      <c r="D516" s="56"/>
      <c r="E516" s="71"/>
      <c r="F516" s="70"/>
      <c r="G516" s="56"/>
      <c r="H516" s="56"/>
    </row>
    <row r="517" spans="1:8" ht="12.75">
      <c r="A517" s="56"/>
      <c r="B517" s="56"/>
      <c r="C517" s="56"/>
      <c r="D517" s="56"/>
      <c r="E517" s="71"/>
      <c r="F517" s="70"/>
      <c r="G517" s="56"/>
      <c r="H517" s="56"/>
    </row>
    <row r="518" spans="1:8" ht="12.75">
      <c r="A518" s="56"/>
      <c r="B518" s="56"/>
      <c r="C518" s="56"/>
      <c r="D518" s="56"/>
      <c r="E518" s="71"/>
      <c r="F518" s="70"/>
      <c r="G518" s="56"/>
      <c r="H518" s="56"/>
    </row>
    <row r="519" spans="1:8" ht="12.75">
      <c r="A519" s="56"/>
      <c r="B519" s="56"/>
      <c r="C519" s="56"/>
      <c r="D519" s="56"/>
      <c r="E519" s="71"/>
      <c r="F519" s="70"/>
      <c r="G519" s="56"/>
      <c r="H519" s="56"/>
    </row>
    <row r="520" spans="1:8" ht="12.75">
      <c r="A520" s="56"/>
      <c r="B520" s="56"/>
      <c r="C520" s="56"/>
      <c r="D520" s="56"/>
      <c r="E520" s="71"/>
      <c r="F520" s="70"/>
      <c r="G520" s="56"/>
      <c r="H520" s="56"/>
    </row>
    <row r="521" spans="1:8" ht="12.75">
      <c r="A521" s="56"/>
      <c r="B521" s="56"/>
      <c r="C521" s="56"/>
      <c r="D521" s="56"/>
      <c r="E521" s="71"/>
      <c r="F521" s="70"/>
      <c r="G521" s="56"/>
      <c r="H521" s="56"/>
    </row>
    <row r="522" spans="1:8" ht="12.75">
      <c r="A522" s="56"/>
      <c r="B522" s="56"/>
      <c r="C522" s="56"/>
      <c r="D522" s="56"/>
      <c r="E522" s="71"/>
      <c r="F522" s="70"/>
      <c r="G522" s="56"/>
      <c r="H522" s="56"/>
    </row>
    <row r="523" spans="1:8" ht="12.75">
      <c r="A523" s="56"/>
      <c r="B523" s="56"/>
      <c r="C523" s="56"/>
      <c r="D523" s="56"/>
      <c r="E523" s="71"/>
      <c r="F523" s="70"/>
      <c r="G523" s="56"/>
      <c r="H523" s="56"/>
    </row>
    <row r="524" spans="1:8" ht="12.75">
      <c r="A524" s="56"/>
      <c r="B524" s="56"/>
      <c r="C524" s="56"/>
      <c r="D524" s="56"/>
      <c r="E524" s="71"/>
      <c r="F524" s="70"/>
      <c r="G524" s="56"/>
      <c r="H524" s="56"/>
    </row>
    <row r="525" spans="1:8" ht="12.75">
      <c r="A525" s="56"/>
      <c r="B525" s="56"/>
      <c r="C525" s="56"/>
      <c r="D525" s="56"/>
      <c r="E525" s="71"/>
      <c r="F525" s="70"/>
      <c r="G525" s="56"/>
      <c r="H525" s="56"/>
    </row>
    <row r="526" spans="1:8" ht="12.75">
      <c r="A526" s="56"/>
      <c r="B526" s="56"/>
      <c r="C526" s="56"/>
      <c r="D526" s="56"/>
      <c r="E526" s="71"/>
      <c r="F526" s="70"/>
      <c r="G526" s="56"/>
      <c r="H526" s="56"/>
    </row>
    <row r="527" spans="1:8" ht="12.75">
      <c r="A527" s="56"/>
      <c r="B527" s="56"/>
      <c r="C527" s="56"/>
      <c r="D527" s="56"/>
      <c r="E527" s="71"/>
      <c r="F527" s="70"/>
      <c r="G527" s="56"/>
      <c r="H527" s="56"/>
    </row>
    <row r="528" spans="1:8" ht="12.75">
      <c r="A528" s="56"/>
      <c r="B528" s="56"/>
      <c r="C528" s="56"/>
      <c r="D528" s="56"/>
      <c r="E528" s="71"/>
      <c r="F528" s="70"/>
      <c r="G528" s="56"/>
      <c r="H528" s="56"/>
    </row>
    <row r="529" spans="1:8" ht="12.75">
      <c r="A529" s="56"/>
      <c r="B529" s="56"/>
      <c r="C529" s="56"/>
      <c r="D529" s="56"/>
      <c r="E529" s="71"/>
      <c r="F529" s="70"/>
      <c r="G529" s="56"/>
      <c r="H529" s="56"/>
    </row>
    <row r="530" spans="1:8" ht="12.75">
      <c r="A530" s="56"/>
      <c r="B530" s="56"/>
      <c r="C530" s="56"/>
      <c r="D530" s="56"/>
      <c r="E530" s="71"/>
      <c r="F530" s="70"/>
      <c r="G530" s="56"/>
      <c r="H530" s="56"/>
    </row>
    <row r="531" spans="1:8" ht="12.75">
      <c r="A531" s="56"/>
      <c r="B531" s="56"/>
      <c r="C531" s="56"/>
      <c r="D531" s="56"/>
      <c r="E531" s="71"/>
      <c r="F531" s="70"/>
      <c r="G531" s="56"/>
      <c r="H531" s="56"/>
    </row>
    <row r="532" spans="1:8" ht="12.75">
      <c r="A532" s="56"/>
      <c r="B532" s="56"/>
      <c r="C532" s="56"/>
      <c r="D532" s="56"/>
      <c r="E532" s="71"/>
      <c r="F532" s="70"/>
      <c r="G532" s="56"/>
      <c r="H532" s="56"/>
    </row>
    <row r="533" spans="1:8" ht="12.75">
      <c r="A533" s="56"/>
      <c r="B533" s="56"/>
      <c r="C533" s="56"/>
      <c r="D533" s="56"/>
      <c r="E533" s="71"/>
      <c r="F533" s="70"/>
      <c r="G533" s="56"/>
      <c r="H533" s="56"/>
    </row>
    <row r="534" spans="1:8" ht="12.75">
      <c r="A534" s="56"/>
      <c r="B534" s="56"/>
      <c r="C534" s="56"/>
      <c r="D534" s="56"/>
      <c r="E534" s="71"/>
      <c r="F534" s="70"/>
      <c r="G534" s="56"/>
      <c r="H534" s="56"/>
    </row>
    <row r="535" spans="1:8" ht="12.75">
      <c r="A535" s="56"/>
      <c r="B535" s="56"/>
      <c r="C535" s="56"/>
      <c r="D535" s="56"/>
      <c r="E535" s="71"/>
      <c r="F535" s="70"/>
      <c r="G535" s="56"/>
      <c r="H535" s="56"/>
    </row>
    <row r="536" spans="1:8" ht="12.75">
      <c r="A536" s="56"/>
      <c r="B536" s="56"/>
      <c r="C536" s="56"/>
      <c r="D536" s="56"/>
      <c r="E536" s="71"/>
      <c r="F536" s="70"/>
      <c r="G536" s="56"/>
      <c r="H536" s="56"/>
    </row>
    <row r="537" spans="1:8" ht="12.75">
      <c r="A537" s="56"/>
      <c r="B537" s="56"/>
      <c r="C537" s="56"/>
      <c r="D537" s="56"/>
      <c r="E537" s="71"/>
      <c r="F537" s="70"/>
      <c r="G537" s="56"/>
      <c r="H537" s="56"/>
    </row>
    <row r="538" spans="1:8" ht="12.75">
      <c r="A538" s="56"/>
      <c r="B538" s="56"/>
      <c r="C538" s="56"/>
      <c r="D538" s="56"/>
      <c r="E538" s="71"/>
      <c r="F538" s="70"/>
      <c r="G538" s="56"/>
      <c r="H538" s="56"/>
    </row>
    <row r="539" spans="1:8" ht="12.75">
      <c r="A539" s="56"/>
      <c r="B539" s="56"/>
      <c r="C539" s="56"/>
      <c r="D539" s="56"/>
      <c r="E539" s="71"/>
      <c r="F539" s="70"/>
      <c r="G539" s="56"/>
      <c r="H539" s="56"/>
    </row>
    <row r="540" spans="1:8" ht="12.75">
      <c r="A540" s="56"/>
      <c r="B540" s="56"/>
      <c r="C540" s="56"/>
      <c r="D540" s="56"/>
      <c r="E540" s="71"/>
      <c r="F540" s="70"/>
      <c r="G540" s="56"/>
      <c r="H540" s="56"/>
    </row>
    <row r="541" spans="1:8" ht="12.75">
      <c r="A541" s="56"/>
      <c r="B541" s="56"/>
      <c r="C541" s="56"/>
      <c r="D541" s="56"/>
      <c r="E541" s="71"/>
      <c r="F541" s="70"/>
      <c r="G541" s="56"/>
      <c r="H541" s="56"/>
    </row>
    <row r="542" spans="1:8" ht="12.75">
      <c r="A542" s="56"/>
      <c r="B542" s="56"/>
      <c r="C542" s="56"/>
      <c r="D542" s="56"/>
      <c r="E542" s="71"/>
      <c r="F542" s="70"/>
      <c r="G542" s="56"/>
      <c r="H542" s="56"/>
    </row>
    <row r="543" spans="1:8" ht="12.75">
      <c r="A543" s="56"/>
      <c r="B543" s="56"/>
      <c r="C543" s="56"/>
      <c r="D543" s="56"/>
      <c r="E543" s="71"/>
      <c r="F543" s="70"/>
      <c r="G543" s="56"/>
      <c r="H543" s="56"/>
    </row>
    <row r="544" spans="1:8" ht="12.75">
      <c r="A544" s="56"/>
      <c r="B544" s="56"/>
      <c r="C544" s="56"/>
      <c r="D544" s="56"/>
      <c r="E544" s="71"/>
      <c r="F544" s="70"/>
      <c r="G544" s="56"/>
      <c r="H544" s="56"/>
    </row>
  </sheetData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2007-12-21T13:02:44Z</cp:lastPrinted>
  <dcterms:created xsi:type="dcterms:W3CDTF">2000-09-26T13:15:05Z</dcterms:created>
  <dcterms:modified xsi:type="dcterms:W3CDTF">2007-12-21T13:03:26Z</dcterms:modified>
  <cp:category/>
  <cp:version/>
  <cp:contentType/>
  <cp:contentStatus/>
</cp:coreProperties>
</file>