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<sst xmlns="http://schemas.openxmlformats.org/spreadsheetml/2006/main" count="481" uniqueCount="127">
  <si>
    <t>po roku 2010</t>
  </si>
  <si>
    <t>OGÓŁEM</t>
  </si>
  <si>
    <t>środki JST</t>
  </si>
  <si>
    <t>inne środki</t>
  </si>
  <si>
    <t>Lp.</t>
  </si>
  <si>
    <t>Dział</t>
  </si>
  <si>
    <t>Rozdz.</t>
  </si>
  <si>
    <t>§</t>
  </si>
  <si>
    <t>Nazwa zadania</t>
  </si>
  <si>
    <t>inwestycyjnego</t>
  </si>
  <si>
    <t xml:space="preserve">Jednostka </t>
  </si>
  <si>
    <t>organizacyjna</t>
  </si>
  <si>
    <t>realizująca</t>
  </si>
  <si>
    <t>program lub</t>
  </si>
  <si>
    <t>koordynująca</t>
  </si>
  <si>
    <t>wykonanie</t>
  </si>
  <si>
    <t>programu</t>
  </si>
  <si>
    <t>i obligacje</t>
  </si>
  <si>
    <t>kredyty, pożyczki</t>
  </si>
  <si>
    <t>Okres</t>
  </si>
  <si>
    <t>realizacji</t>
  </si>
  <si>
    <t>Łączne</t>
  </si>
  <si>
    <t>nakłady</t>
  </si>
  <si>
    <t>finansowe (w zł)</t>
  </si>
  <si>
    <t>2008 r.</t>
  </si>
  <si>
    <t>2009 r.</t>
  </si>
  <si>
    <t>2010 r.</t>
  </si>
  <si>
    <t xml:space="preserve">Źródła finansowania </t>
  </si>
  <si>
    <t>Załącznik nr 4</t>
  </si>
  <si>
    <t>Rady Miejskiej w Międzyzdrojach</t>
  </si>
  <si>
    <t>605O</t>
  </si>
  <si>
    <t>ul.Bohaterów Warszawy</t>
  </si>
  <si>
    <t>i ul.Promenada Gwiazd</t>
  </si>
  <si>
    <t>w Międzyzdrojach</t>
  </si>
  <si>
    <t>Gmina</t>
  </si>
  <si>
    <t>Międzyzdroje</t>
  </si>
  <si>
    <t>2007-</t>
  </si>
  <si>
    <t>Razem</t>
  </si>
  <si>
    <t xml:space="preserve">do </t>
  </si>
  <si>
    <t>poniesienia</t>
  </si>
  <si>
    <t>Przebudowa drogi-</t>
  </si>
  <si>
    <t>ul.Ludowej i ul.</t>
  </si>
  <si>
    <t>1000-lecia PP</t>
  </si>
  <si>
    <t>Remont ul.Rybackiej</t>
  </si>
  <si>
    <t>i Mickiewicza</t>
  </si>
  <si>
    <t>Budowa stałego</t>
  </si>
  <si>
    <t>zjazdu na plażę</t>
  </si>
  <si>
    <t xml:space="preserve">przy ul.Cichej </t>
  </si>
  <si>
    <t>w Miedzyzdrojach</t>
  </si>
  <si>
    <t>Remont drogi w ul.Wesołej,</t>
  </si>
  <si>
    <t xml:space="preserve"> Dąbrówki,Spokojnej</t>
  </si>
  <si>
    <t>w M-jach wraz z budową</t>
  </si>
  <si>
    <t>oświetlenia drogowego</t>
  </si>
  <si>
    <t>Remont drogi w ul.Zdrojowej</t>
  </si>
  <si>
    <t>i Morskiej w Międzyzdrojach</t>
  </si>
  <si>
    <t>wraz z budową sieci kan.</t>
  </si>
  <si>
    <t>deszcz.i sieci kablowej</t>
  </si>
  <si>
    <t>Budowa i przebudowa ul.</t>
  </si>
  <si>
    <t>Nowomyśliwskiej pomiędzy</t>
  </si>
  <si>
    <t>ul.Myśliwską a ul.Gryfa</t>
  </si>
  <si>
    <t>Pomorskiego</t>
  </si>
  <si>
    <t>Budowa zespołu zielonych</t>
  </si>
  <si>
    <t>parkingów ogólnodostępnych</t>
  </si>
  <si>
    <t>przy ul.Komunalnej</t>
  </si>
  <si>
    <t>Budowa drogi-ul.Komunalnej</t>
  </si>
  <si>
    <t xml:space="preserve">pomiędzy ul.Niepodległości </t>
  </si>
  <si>
    <t>a ul.Nowomyśliwską</t>
  </si>
  <si>
    <t>Budowa infrastruktury</t>
  </si>
  <si>
    <t>"Budowa przystani żeglarskiej</t>
  </si>
  <si>
    <t>w Wicku"</t>
  </si>
  <si>
    <t>i wspólnej marki turystycznej</t>
  </si>
  <si>
    <t xml:space="preserve">Urzadzenie cmentarza </t>
  </si>
  <si>
    <t>Przebudowa budynku biurowo-</t>
  </si>
  <si>
    <t>usług. przy ul.Zwycięstwa 50</t>
  </si>
  <si>
    <t>w M-jach z przeznaczeniem dla</t>
  </si>
  <si>
    <t xml:space="preserve">Stowarzyszenia Osób </t>
  </si>
  <si>
    <t>Niepełnosprawnych "Radość"</t>
  </si>
  <si>
    <t>Opracowanie dokumentacji na</t>
  </si>
  <si>
    <t>zadanie "Wrota Międzyzdrojów"</t>
  </si>
  <si>
    <t xml:space="preserve">zabezp.bezpieczeństwa </t>
  </si>
  <si>
    <t>turystów oraz wdrożenie</t>
  </si>
  <si>
    <t>społeczeństwa informac….</t>
  </si>
  <si>
    <t>Rozbudowa hali sportowej</t>
  </si>
  <si>
    <t>przy szkole podstawowej nr 1</t>
  </si>
  <si>
    <t>ul.Leśna 17</t>
  </si>
  <si>
    <t>w Międzyzdrojach,</t>
  </si>
  <si>
    <t>Budowa hali sportowej</t>
  </si>
  <si>
    <t>przy szkole podstawowej</t>
  </si>
  <si>
    <t>nr 2 w m.Wapnica</t>
  </si>
  <si>
    <t xml:space="preserve">przy gimnazjum nr 1 </t>
  </si>
  <si>
    <t>ul.Kolejowa 33</t>
  </si>
  <si>
    <t>Rekultywacja składowiska</t>
  </si>
  <si>
    <t xml:space="preserve">odpadów komunalnych </t>
  </si>
  <si>
    <t>Przebudowa ul.Kolejowej</t>
  </si>
  <si>
    <t>i remont ul.Norwida</t>
  </si>
  <si>
    <t>Przebudowa ul.Orlej</t>
  </si>
  <si>
    <t>2008-</t>
  </si>
  <si>
    <t xml:space="preserve">Budowa stałego zjazdu </t>
  </si>
  <si>
    <t>na plażę przy hotelu</t>
  </si>
  <si>
    <t>Amber Baltic w Międzyzdrojach</t>
  </si>
  <si>
    <t>Opracowanie projektu</t>
  </si>
  <si>
    <t>budowlanego na siedzibę</t>
  </si>
  <si>
    <t>Urzędu Miejskiego</t>
  </si>
  <si>
    <t xml:space="preserve">Budowa amfiteatru wraz </t>
  </si>
  <si>
    <t>z zapleczem na nieruchomości</t>
  </si>
  <si>
    <t>połozonej przy ul.Bohaterów</t>
  </si>
  <si>
    <t>Warszawy w Miedzyzdrojach</t>
  </si>
  <si>
    <t>z przyłączami</t>
  </si>
  <si>
    <t xml:space="preserve">Amfiteatr-zabudowa </t>
  </si>
  <si>
    <t xml:space="preserve">towarzysząca na </t>
  </si>
  <si>
    <t>nieruchomości położonej przy</t>
  </si>
  <si>
    <t>Budowa biblioteki</t>
  </si>
  <si>
    <t>miejskiej</t>
  </si>
  <si>
    <t>Opracowanie koncepcji</t>
  </si>
  <si>
    <t>zagospodarowania budynku</t>
  </si>
  <si>
    <t>z realizacją</t>
  </si>
  <si>
    <t>Ogółem</t>
  </si>
  <si>
    <t>2006-</t>
  </si>
  <si>
    <t>Limity wydatków Gminy Międzyzdroje na wieloletnie programy inwestycyjne realizowane w latach 2008 -2010</t>
  </si>
  <si>
    <t>w złotych</t>
  </si>
  <si>
    <t xml:space="preserve">                        Planowane wydatki</t>
  </si>
  <si>
    <t xml:space="preserve">                           Planowane wydatki</t>
  </si>
  <si>
    <t xml:space="preserve">                       Planowane wydatki</t>
  </si>
  <si>
    <t>sieci kan.deszcz. i sieci kablowej</t>
  </si>
  <si>
    <t>Wikliny w m.Wapnica wraz</t>
  </si>
  <si>
    <t>do uchwały nr XVIII/167/07</t>
  </si>
  <si>
    <t>z dnia 18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</si>
</sst>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sz val="12"/>
      <name val="Arial"/>
      <family val="0"/>
    </font>
    <font>
      <b/>
      <sz val="8"/>
      <name val="Arial CE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2" fillId="0" borderId="8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workbookViewId="0" topLeftCell="A152">
      <selection activeCell="J194" sqref="J194"/>
    </sheetView>
  </sheetViews>
  <sheetFormatPr defaultColWidth="9.140625" defaultRowHeight="12.75"/>
  <cols>
    <col min="1" max="1" width="4.8515625" style="18" customWidth="1"/>
    <col min="2" max="2" width="4.7109375" style="18" customWidth="1"/>
    <col min="3" max="3" width="7.57421875" style="18" customWidth="1"/>
    <col min="4" max="4" width="4.28125" style="18" customWidth="1"/>
    <col min="5" max="5" width="22.7109375" style="18" customWidth="1"/>
    <col min="6" max="6" width="11.7109375" style="18" customWidth="1"/>
    <col min="7" max="7" width="11.57421875" style="18" customWidth="1"/>
    <col min="8" max="8" width="12.7109375" style="75" customWidth="1"/>
    <col min="9" max="9" width="13.421875" style="18" customWidth="1"/>
    <col min="10" max="12" width="9.140625" style="18" customWidth="1"/>
    <col min="13" max="13" width="10.00390625" style="18" customWidth="1"/>
    <col min="14" max="14" width="9.140625" style="18" customWidth="1"/>
    <col min="15" max="15" width="9.140625" style="134" customWidth="1"/>
    <col min="16" max="16" width="10.140625" style="134" bestFit="1" customWidth="1"/>
    <col min="17" max="40" width="9.140625" style="134" customWidth="1"/>
  </cols>
  <sheetData>
    <row r="1" ht="12.75">
      <c r="J1" s="18" t="s">
        <v>28</v>
      </c>
    </row>
    <row r="2" ht="12.75">
      <c r="J2" s="18" t="s">
        <v>125</v>
      </c>
    </row>
    <row r="3" ht="12.75">
      <c r="J3" s="18" t="s">
        <v>29</v>
      </c>
    </row>
    <row r="4" ht="12.75">
      <c r="J4" s="18" t="s">
        <v>126</v>
      </c>
    </row>
    <row r="5" ht="15">
      <c r="A5" s="22" t="s">
        <v>118</v>
      </c>
    </row>
    <row r="7" spans="13:14" ht="12.75">
      <c r="M7" s="18" t="s">
        <v>119</v>
      </c>
      <c r="N7" s="30"/>
    </row>
    <row r="8" spans="1:14" ht="12.75">
      <c r="A8" s="31"/>
      <c r="B8" s="31"/>
      <c r="C8" s="31"/>
      <c r="D8" s="23"/>
      <c r="E8" s="23"/>
      <c r="F8" s="104" t="s">
        <v>10</v>
      </c>
      <c r="G8" s="31"/>
      <c r="H8" s="76"/>
      <c r="I8" s="23"/>
      <c r="J8" s="23"/>
      <c r="K8" s="24"/>
      <c r="L8" s="24"/>
      <c r="M8" s="24"/>
      <c r="N8" s="25"/>
    </row>
    <row r="9" spans="1:14" ht="12.75">
      <c r="A9" s="32"/>
      <c r="B9" s="32"/>
      <c r="C9" s="32"/>
      <c r="D9" s="26"/>
      <c r="E9" s="26"/>
      <c r="F9" s="102" t="s">
        <v>11</v>
      </c>
      <c r="G9" s="26"/>
      <c r="H9" s="98"/>
      <c r="I9" s="26"/>
      <c r="J9" s="132" t="s">
        <v>120</v>
      </c>
      <c r="K9" s="27"/>
      <c r="L9" s="27"/>
      <c r="M9" s="27"/>
      <c r="N9" s="28"/>
    </row>
    <row r="10" spans="1:14" ht="12.75">
      <c r="A10" s="32"/>
      <c r="B10" s="32"/>
      <c r="C10" s="32"/>
      <c r="D10" s="26"/>
      <c r="E10" s="26"/>
      <c r="F10" s="21" t="s">
        <v>12</v>
      </c>
      <c r="G10" s="19"/>
      <c r="H10" s="107"/>
      <c r="I10" s="26"/>
      <c r="J10" s="29"/>
      <c r="K10" s="30"/>
      <c r="L10" s="30"/>
      <c r="M10" s="30"/>
      <c r="N10" s="70"/>
    </row>
    <row r="11" spans="1:14" ht="12.75">
      <c r="A11" s="32"/>
      <c r="B11" s="32"/>
      <c r="C11" s="32"/>
      <c r="D11" s="26"/>
      <c r="E11" s="19" t="s">
        <v>8</v>
      </c>
      <c r="F11" s="21" t="s">
        <v>13</v>
      </c>
      <c r="G11" s="19" t="s">
        <v>19</v>
      </c>
      <c r="H11" s="106" t="s">
        <v>21</v>
      </c>
      <c r="I11" s="136" t="s">
        <v>27</v>
      </c>
      <c r="J11" s="31"/>
      <c r="K11" s="111"/>
      <c r="L11" s="111"/>
      <c r="M11" s="111"/>
      <c r="N11" s="109" t="s">
        <v>37</v>
      </c>
    </row>
    <row r="12" spans="1:14" ht="12.75">
      <c r="A12" s="32"/>
      <c r="B12" s="32"/>
      <c r="C12" s="32"/>
      <c r="D12" s="26"/>
      <c r="E12" s="19" t="s">
        <v>9</v>
      </c>
      <c r="F12" s="103" t="s">
        <v>14</v>
      </c>
      <c r="G12" s="19" t="s">
        <v>20</v>
      </c>
      <c r="H12" s="105" t="s">
        <v>22</v>
      </c>
      <c r="I12" s="136"/>
      <c r="J12" s="34" t="s">
        <v>24</v>
      </c>
      <c r="K12" s="34" t="s">
        <v>25</v>
      </c>
      <c r="L12" s="34" t="s">
        <v>26</v>
      </c>
      <c r="M12" s="36" t="s">
        <v>0</v>
      </c>
      <c r="N12" s="28" t="s">
        <v>38</v>
      </c>
    </row>
    <row r="13" spans="1:14" ht="12.75">
      <c r="A13" s="32" t="s">
        <v>4</v>
      </c>
      <c r="B13" s="32" t="s">
        <v>5</v>
      </c>
      <c r="C13" s="32" t="s">
        <v>6</v>
      </c>
      <c r="D13" s="26" t="s">
        <v>7</v>
      </c>
      <c r="E13" s="19"/>
      <c r="F13" s="21" t="s">
        <v>15</v>
      </c>
      <c r="G13" s="19"/>
      <c r="H13" s="105" t="s">
        <v>23</v>
      </c>
      <c r="I13" s="136"/>
      <c r="J13" s="110"/>
      <c r="K13" s="110"/>
      <c r="L13" s="110"/>
      <c r="M13" s="110"/>
      <c r="N13" s="28" t="s">
        <v>39</v>
      </c>
    </row>
    <row r="14" spans="1:14" ht="12.75">
      <c r="A14" s="33"/>
      <c r="B14" s="33"/>
      <c r="C14" s="33"/>
      <c r="D14" s="29"/>
      <c r="E14" s="35"/>
      <c r="F14" s="37" t="s">
        <v>16</v>
      </c>
      <c r="G14" s="20"/>
      <c r="H14" s="108"/>
      <c r="I14" s="137"/>
      <c r="J14" s="35"/>
      <c r="K14" s="35"/>
      <c r="L14" s="35"/>
      <c r="M14" s="37"/>
      <c r="N14" s="70"/>
    </row>
    <row r="15" spans="1:14" ht="12.75">
      <c r="A15" s="31">
        <v>1</v>
      </c>
      <c r="B15" s="31">
        <v>600</v>
      </c>
      <c r="C15" s="31">
        <v>60016</v>
      </c>
      <c r="D15" s="31" t="s">
        <v>30</v>
      </c>
      <c r="E15" s="88" t="s">
        <v>40</v>
      </c>
      <c r="F15" s="55" t="s">
        <v>34</v>
      </c>
      <c r="G15" s="14" t="s">
        <v>36</v>
      </c>
      <c r="H15" s="53">
        <v>15251040</v>
      </c>
      <c r="I15" s="50" t="s">
        <v>1</v>
      </c>
      <c r="J15" s="4">
        <v>5250000</v>
      </c>
      <c r="K15" s="5">
        <v>9750000</v>
      </c>
      <c r="L15" s="6">
        <v>0</v>
      </c>
      <c r="M15" s="57">
        <v>0</v>
      </c>
      <c r="N15" s="63">
        <f aca="true" t="shared" si="0" ref="N15:N34">SUM(J15:M15)</f>
        <v>15000000</v>
      </c>
    </row>
    <row r="16" spans="1:14" ht="12.75">
      <c r="A16" s="32"/>
      <c r="B16" s="32"/>
      <c r="C16" s="32"/>
      <c r="D16" s="32"/>
      <c r="E16" s="89" t="s">
        <v>31</v>
      </c>
      <c r="F16" s="56" t="s">
        <v>35</v>
      </c>
      <c r="G16" s="1">
        <v>2009</v>
      </c>
      <c r="H16" s="78"/>
      <c r="I16" s="50" t="s">
        <v>2</v>
      </c>
      <c r="J16" s="112">
        <v>1781000</v>
      </c>
      <c r="K16" s="112">
        <v>3306000</v>
      </c>
      <c r="L16" s="113">
        <v>0</v>
      </c>
      <c r="M16" s="114">
        <v>0</v>
      </c>
      <c r="N16" s="115">
        <f t="shared" si="0"/>
        <v>5087000</v>
      </c>
    </row>
    <row r="17" spans="1:14" ht="12.75">
      <c r="A17" s="32"/>
      <c r="B17" s="32"/>
      <c r="C17" s="32"/>
      <c r="D17" s="32"/>
      <c r="E17" s="89" t="s">
        <v>32</v>
      </c>
      <c r="F17" s="1"/>
      <c r="G17" s="1"/>
      <c r="H17" s="78"/>
      <c r="I17" s="51" t="s">
        <v>18</v>
      </c>
      <c r="J17" s="7"/>
      <c r="K17" s="7"/>
      <c r="L17" s="9"/>
      <c r="M17" s="58"/>
      <c r="N17" s="64">
        <f t="shared" si="0"/>
        <v>0</v>
      </c>
    </row>
    <row r="18" spans="1:14" ht="12.75">
      <c r="A18" s="32"/>
      <c r="B18" s="32"/>
      <c r="C18" s="32"/>
      <c r="D18" s="32"/>
      <c r="E18" s="89" t="s">
        <v>33</v>
      </c>
      <c r="F18" s="1"/>
      <c r="G18" s="1"/>
      <c r="H18" s="78"/>
      <c r="I18" s="46" t="s">
        <v>17</v>
      </c>
      <c r="J18" s="44">
        <v>0</v>
      </c>
      <c r="K18" s="44">
        <v>0</v>
      </c>
      <c r="L18" s="5">
        <v>0</v>
      </c>
      <c r="M18" s="57">
        <v>0</v>
      </c>
      <c r="N18" s="65">
        <f t="shared" si="0"/>
        <v>0</v>
      </c>
    </row>
    <row r="19" spans="1:14" ht="13.5" thickBot="1">
      <c r="A19" s="86"/>
      <c r="B19" s="86"/>
      <c r="C19" s="86"/>
      <c r="D19" s="86"/>
      <c r="E19" s="90"/>
      <c r="F19" s="15"/>
      <c r="G19" s="15"/>
      <c r="H19" s="79"/>
      <c r="I19" s="52" t="s">
        <v>3</v>
      </c>
      <c r="J19" s="3">
        <f>J15-J16</f>
        <v>3469000</v>
      </c>
      <c r="K19" s="3">
        <f>K15-K16</f>
        <v>6444000</v>
      </c>
      <c r="L19" s="2">
        <f>L15-L16</f>
        <v>0</v>
      </c>
      <c r="M19" s="3">
        <f>M15-M16</f>
        <v>0</v>
      </c>
      <c r="N19" s="62">
        <f t="shared" si="0"/>
        <v>9913000</v>
      </c>
    </row>
    <row r="20" spans="1:14" ht="12.75">
      <c r="A20" s="32">
        <v>2</v>
      </c>
      <c r="B20" s="32">
        <v>600</v>
      </c>
      <c r="C20" s="32">
        <v>60016</v>
      </c>
      <c r="D20" s="32" t="s">
        <v>30</v>
      </c>
      <c r="E20" s="91" t="s">
        <v>40</v>
      </c>
      <c r="F20" s="55" t="s">
        <v>34</v>
      </c>
      <c r="G20" s="12" t="s">
        <v>117</v>
      </c>
      <c r="H20" s="45">
        <v>3138863.5</v>
      </c>
      <c r="I20" s="43" t="s">
        <v>1</v>
      </c>
      <c r="J20" s="4">
        <v>1309100</v>
      </c>
      <c r="K20" s="5">
        <v>1790900</v>
      </c>
      <c r="L20" s="5">
        <v>0</v>
      </c>
      <c r="M20" s="59">
        <v>0</v>
      </c>
      <c r="N20" s="61">
        <f t="shared" si="0"/>
        <v>3100000</v>
      </c>
    </row>
    <row r="21" spans="1:14" ht="12.75">
      <c r="A21" s="32"/>
      <c r="B21" s="32"/>
      <c r="C21" s="32"/>
      <c r="D21" s="32"/>
      <c r="E21" s="91" t="s">
        <v>41</v>
      </c>
      <c r="F21" s="56" t="s">
        <v>35</v>
      </c>
      <c r="G21" s="12">
        <v>2009</v>
      </c>
      <c r="H21" s="45"/>
      <c r="I21" s="39" t="s">
        <v>2</v>
      </c>
      <c r="J21" s="116">
        <v>595000</v>
      </c>
      <c r="K21" s="117">
        <v>464800</v>
      </c>
      <c r="L21" s="117">
        <v>0</v>
      </c>
      <c r="M21" s="116">
        <v>0</v>
      </c>
      <c r="N21" s="115">
        <f t="shared" si="0"/>
        <v>1059800</v>
      </c>
    </row>
    <row r="22" spans="1:14" ht="12.75">
      <c r="A22" s="32"/>
      <c r="B22" s="32"/>
      <c r="C22" s="32"/>
      <c r="D22" s="32"/>
      <c r="E22" s="91" t="s">
        <v>42</v>
      </c>
      <c r="F22" s="12"/>
      <c r="G22" s="12"/>
      <c r="H22" s="45"/>
      <c r="I22" s="39" t="s">
        <v>18</v>
      </c>
      <c r="J22" s="16"/>
      <c r="K22" s="16"/>
      <c r="L22" s="16"/>
      <c r="M22" s="16"/>
      <c r="N22" s="64">
        <f t="shared" si="0"/>
        <v>0</v>
      </c>
    </row>
    <row r="23" spans="1:14" ht="12.75">
      <c r="A23" s="32"/>
      <c r="B23" s="32"/>
      <c r="C23" s="32"/>
      <c r="D23" s="32"/>
      <c r="E23" s="47"/>
      <c r="F23" s="12"/>
      <c r="G23" s="12"/>
      <c r="H23" s="45"/>
      <c r="I23" s="43" t="s">
        <v>17</v>
      </c>
      <c r="J23" s="44">
        <v>0</v>
      </c>
      <c r="K23" s="44">
        <v>0</v>
      </c>
      <c r="L23" s="44">
        <v>0</v>
      </c>
      <c r="M23" s="44">
        <v>0</v>
      </c>
      <c r="N23" s="65">
        <f t="shared" si="0"/>
        <v>0</v>
      </c>
    </row>
    <row r="24" spans="1:14" ht="13.5" thickBot="1">
      <c r="A24" s="86"/>
      <c r="B24" s="86"/>
      <c r="C24" s="86"/>
      <c r="D24" s="86"/>
      <c r="E24" s="92"/>
      <c r="F24" s="13"/>
      <c r="G24" s="13"/>
      <c r="H24" s="80"/>
      <c r="I24" s="67" t="s">
        <v>3</v>
      </c>
      <c r="J24" s="68">
        <f>J20-J21</f>
        <v>714100</v>
      </c>
      <c r="K24" s="3">
        <f>K20-K21</f>
        <v>1326100</v>
      </c>
      <c r="L24" s="3">
        <f>L20-L21</f>
        <v>0</v>
      </c>
      <c r="M24" s="3">
        <f>M20-M21</f>
        <v>0</v>
      </c>
      <c r="N24" s="62">
        <f t="shared" si="0"/>
        <v>2040200</v>
      </c>
    </row>
    <row r="25" spans="1:14" ht="12.75">
      <c r="A25" s="32">
        <v>3</v>
      </c>
      <c r="B25" s="32">
        <v>600</v>
      </c>
      <c r="C25" s="32">
        <v>60016</v>
      </c>
      <c r="D25" s="32" t="s">
        <v>30</v>
      </c>
      <c r="E25" s="91" t="s">
        <v>43</v>
      </c>
      <c r="F25" s="55" t="s">
        <v>34</v>
      </c>
      <c r="G25" s="12" t="s">
        <v>117</v>
      </c>
      <c r="H25" s="45">
        <v>5663853.2</v>
      </c>
      <c r="I25" s="38" t="s">
        <v>1</v>
      </c>
      <c r="J25" s="8">
        <v>1929500</v>
      </c>
      <c r="K25" s="9">
        <v>3640000</v>
      </c>
      <c r="L25" s="10">
        <v>0</v>
      </c>
      <c r="M25" s="58">
        <v>0</v>
      </c>
      <c r="N25" s="61">
        <f t="shared" si="0"/>
        <v>5569500</v>
      </c>
    </row>
    <row r="26" spans="1:14" ht="12.75">
      <c r="A26" s="32"/>
      <c r="B26" s="32"/>
      <c r="C26" s="32"/>
      <c r="D26" s="32"/>
      <c r="E26" s="91" t="s">
        <v>44</v>
      </c>
      <c r="F26" s="56" t="s">
        <v>35</v>
      </c>
      <c r="G26" s="12">
        <v>2009</v>
      </c>
      <c r="H26" s="45"/>
      <c r="I26" s="38" t="s">
        <v>2</v>
      </c>
      <c r="J26" s="118">
        <v>655500</v>
      </c>
      <c r="K26" s="112">
        <v>1274000</v>
      </c>
      <c r="L26" s="119">
        <v>0</v>
      </c>
      <c r="M26" s="114">
        <v>0</v>
      </c>
      <c r="N26" s="115">
        <f t="shared" si="0"/>
        <v>1929500</v>
      </c>
    </row>
    <row r="27" spans="1:14" ht="12.75">
      <c r="A27" s="32"/>
      <c r="B27" s="32"/>
      <c r="C27" s="32"/>
      <c r="D27" s="32"/>
      <c r="E27" s="91" t="s">
        <v>33</v>
      </c>
      <c r="F27" s="12"/>
      <c r="G27" s="12"/>
      <c r="H27" s="45"/>
      <c r="I27" s="41" t="s">
        <v>18</v>
      </c>
      <c r="J27" s="71"/>
      <c r="K27" s="7"/>
      <c r="L27" s="10"/>
      <c r="M27" s="58"/>
      <c r="N27" s="61">
        <f t="shared" si="0"/>
        <v>0</v>
      </c>
    </row>
    <row r="28" spans="1:14" ht="12.75">
      <c r="A28" s="32"/>
      <c r="B28" s="32"/>
      <c r="C28" s="32"/>
      <c r="D28" s="32"/>
      <c r="E28" s="47"/>
      <c r="F28" s="12"/>
      <c r="G28" s="12"/>
      <c r="H28" s="45"/>
      <c r="I28" s="43" t="s">
        <v>17</v>
      </c>
      <c r="J28" s="72">
        <v>0</v>
      </c>
      <c r="K28" s="44">
        <v>0</v>
      </c>
      <c r="L28" s="6">
        <v>0</v>
      </c>
      <c r="M28" s="57">
        <v>0</v>
      </c>
      <c r="N28" s="65">
        <f t="shared" si="0"/>
        <v>0</v>
      </c>
    </row>
    <row r="29" spans="1:14" ht="13.5" thickBot="1">
      <c r="A29" s="86"/>
      <c r="B29" s="86"/>
      <c r="C29" s="86"/>
      <c r="D29" s="86"/>
      <c r="E29" s="92"/>
      <c r="F29" s="13"/>
      <c r="G29" s="13"/>
      <c r="H29" s="80"/>
      <c r="I29" s="40" t="s">
        <v>3</v>
      </c>
      <c r="J29" s="74">
        <f>J25-J26</f>
        <v>1274000</v>
      </c>
      <c r="K29" s="74">
        <f>K25-K26</f>
        <v>2366000</v>
      </c>
      <c r="L29" s="74">
        <f>L25-L26</f>
        <v>0</v>
      </c>
      <c r="M29" s="74">
        <f>M25-M26</f>
        <v>0</v>
      </c>
      <c r="N29" s="73">
        <f t="shared" si="0"/>
        <v>3640000</v>
      </c>
    </row>
    <row r="30" spans="1:14" ht="12.75">
      <c r="A30" s="32">
        <v>4</v>
      </c>
      <c r="B30" s="32">
        <v>600</v>
      </c>
      <c r="C30" s="32">
        <v>60016</v>
      </c>
      <c r="D30" s="32" t="s">
        <v>30</v>
      </c>
      <c r="E30" s="91" t="s">
        <v>45</v>
      </c>
      <c r="F30" s="55" t="s">
        <v>34</v>
      </c>
      <c r="G30" s="12" t="s">
        <v>117</v>
      </c>
      <c r="H30" s="45">
        <v>643310</v>
      </c>
      <c r="I30" s="43" t="s">
        <v>1</v>
      </c>
      <c r="J30" s="4">
        <v>212227</v>
      </c>
      <c r="K30" s="5">
        <v>405463</v>
      </c>
      <c r="L30" s="6">
        <v>0</v>
      </c>
      <c r="M30" s="57">
        <v>0</v>
      </c>
      <c r="N30" s="65">
        <f t="shared" si="0"/>
        <v>617690</v>
      </c>
    </row>
    <row r="31" spans="1:14" ht="12.75">
      <c r="A31" s="32"/>
      <c r="B31" s="32"/>
      <c r="C31" s="32"/>
      <c r="D31" s="32"/>
      <c r="E31" s="91" t="s">
        <v>46</v>
      </c>
      <c r="F31" s="56" t="s">
        <v>35</v>
      </c>
      <c r="G31" s="12">
        <v>2009</v>
      </c>
      <c r="H31" s="45"/>
      <c r="I31" s="39" t="s">
        <v>2</v>
      </c>
      <c r="J31" s="116">
        <v>70314</v>
      </c>
      <c r="K31" s="117">
        <v>141913</v>
      </c>
      <c r="L31" s="116">
        <v>0</v>
      </c>
      <c r="M31" s="120">
        <v>0</v>
      </c>
      <c r="N31" s="115">
        <f t="shared" si="0"/>
        <v>212227</v>
      </c>
    </row>
    <row r="32" spans="1:14" ht="12.75">
      <c r="A32" s="32"/>
      <c r="B32" s="32"/>
      <c r="C32" s="32"/>
      <c r="D32" s="32"/>
      <c r="E32" s="91" t="s">
        <v>47</v>
      </c>
      <c r="F32" s="12"/>
      <c r="G32" s="12"/>
      <c r="H32" s="45"/>
      <c r="I32" s="39" t="s">
        <v>18</v>
      </c>
      <c r="J32" s="16"/>
      <c r="K32" s="16"/>
      <c r="L32" s="16"/>
      <c r="M32" s="16"/>
      <c r="N32" s="64">
        <f t="shared" si="0"/>
        <v>0</v>
      </c>
    </row>
    <row r="33" spans="1:14" ht="12.75">
      <c r="A33" s="32"/>
      <c r="B33" s="32"/>
      <c r="C33" s="32"/>
      <c r="D33" s="32"/>
      <c r="E33" s="91" t="s">
        <v>33</v>
      </c>
      <c r="F33" s="12"/>
      <c r="G33" s="12"/>
      <c r="H33" s="45"/>
      <c r="I33" s="43" t="s">
        <v>17</v>
      </c>
      <c r="J33" s="44"/>
      <c r="K33" s="44"/>
      <c r="L33" s="44"/>
      <c r="M33" s="44"/>
      <c r="N33" s="65">
        <f t="shared" si="0"/>
        <v>0</v>
      </c>
    </row>
    <row r="34" spans="1:14" ht="13.5" thickBot="1">
      <c r="A34" s="86"/>
      <c r="B34" s="86"/>
      <c r="C34" s="86"/>
      <c r="D34" s="86"/>
      <c r="E34" s="92"/>
      <c r="F34" s="13"/>
      <c r="G34" s="13"/>
      <c r="H34" s="79"/>
      <c r="I34" s="67" t="s">
        <v>3</v>
      </c>
      <c r="J34" s="3">
        <f>J30-J31</f>
        <v>141913</v>
      </c>
      <c r="K34" s="3">
        <f>K30-K31</f>
        <v>263550</v>
      </c>
      <c r="L34" s="3">
        <f>L30-L31</f>
        <v>0</v>
      </c>
      <c r="M34" s="3">
        <f>M30-M31</f>
        <v>0</v>
      </c>
      <c r="N34" s="73">
        <f t="shared" si="0"/>
        <v>405463</v>
      </c>
    </row>
    <row r="35" spans="1:14" ht="12.75">
      <c r="A35" s="27"/>
      <c r="B35" s="27"/>
      <c r="C35" s="27"/>
      <c r="D35" s="27"/>
      <c r="E35" s="47"/>
      <c r="F35" s="47"/>
      <c r="G35" s="47"/>
      <c r="H35" s="49"/>
      <c r="I35" s="42"/>
      <c r="J35" s="8"/>
      <c r="K35" s="8"/>
      <c r="L35" s="8"/>
      <c r="M35" s="8"/>
      <c r="N35" s="126"/>
    </row>
    <row r="36" spans="1:14" ht="12.75">
      <c r="A36" s="27"/>
      <c r="B36" s="27"/>
      <c r="C36" s="27"/>
      <c r="D36" s="27"/>
      <c r="E36" s="47"/>
      <c r="F36" s="47"/>
      <c r="G36" s="47"/>
      <c r="H36" s="49"/>
      <c r="I36" s="42"/>
      <c r="J36" s="8"/>
      <c r="K36" s="8"/>
      <c r="L36" s="8"/>
      <c r="M36" s="8"/>
      <c r="N36" s="126"/>
    </row>
    <row r="37" spans="1:14" ht="12.75">
      <c r="A37" s="30"/>
      <c r="B37" s="30"/>
      <c r="C37" s="30"/>
      <c r="D37" s="30"/>
      <c r="E37" s="48"/>
      <c r="F37" s="48"/>
      <c r="G37" s="48"/>
      <c r="H37" s="127"/>
      <c r="I37" s="128"/>
      <c r="J37" s="4"/>
      <c r="K37" s="4"/>
      <c r="L37" s="4"/>
      <c r="M37" s="4"/>
      <c r="N37" s="129"/>
    </row>
    <row r="38" spans="1:14" ht="12.75">
      <c r="A38" s="32"/>
      <c r="B38" s="32"/>
      <c r="C38" s="32"/>
      <c r="D38" s="26"/>
      <c r="E38" s="26"/>
      <c r="F38" s="102" t="s">
        <v>10</v>
      </c>
      <c r="G38" s="32"/>
      <c r="H38" s="77"/>
      <c r="I38" s="26"/>
      <c r="J38" s="26"/>
      <c r="K38" s="27"/>
      <c r="L38" s="27"/>
      <c r="M38" s="27"/>
      <c r="N38" s="25"/>
    </row>
    <row r="39" spans="1:14" ht="12.75">
      <c r="A39" s="32"/>
      <c r="B39" s="32"/>
      <c r="C39" s="32"/>
      <c r="D39" s="26"/>
      <c r="E39" s="26"/>
      <c r="F39" s="102" t="s">
        <v>11</v>
      </c>
      <c r="G39" s="26"/>
      <c r="H39" s="98"/>
      <c r="I39" s="26"/>
      <c r="J39" s="131" t="s">
        <v>121</v>
      </c>
      <c r="K39" s="27"/>
      <c r="L39" s="27"/>
      <c r="M39" s="27"/>
      <c r="N39" s="28"/>
    </row>
    <row r="40" spans="1:14" ht="12.75">
      <c r="A40" s="32"/>
      <c r="B40" s="32"/>
      <c r="C40" s="32"/>
      <c r="D40" s="26"/>
      <c r="E40" s="26"/>
      <c r="F40" s="21" t="s">
        <v>12</v>
      </c>
      <c r="G40" s="19"/>
      <c r="H40" s="107"/>
      <c r="I40" s="26"/>
      <c r="J40" s="29"/>
      <c r="K40" s="30"/>
      <c r="L40" s="30"/>
      <c r="M40" s="30"/>
      <c r="N40" s="70"/>
    </row>
    <row r="41" spans="1:14" ht="12.75">
      <c r="A41" s="32"/>
      <c r="B41" s="32"/>
      <c r="C41" s="32"/>
      <c r="D41" s="26"/>
      <c r="E41" s="19" t="s">
        <v>8</v>
      </c>
      <c r="F41" s="21" t="s">
        <v>13</v>
      </c>
      <c r="G41" s="19" t="s">
        <v>19</v>
      </c>
      <c r="H41" s="106" t="s">
        <v>21</v>
      </c>
      <c r="I41" s="136" t="s">
        <v>27</v>
      </c>
      <c r="J41" s="31"/>
      <c r="K41" s="111"/>
      <c r="L41" s="111"/>
      <c r="M41" s="111"/>
      <c r="N41" s="109" t="s">
        <v>37</v>
      </c>
    </row>
    <row r="42" spans="1:14" ht="12.75">
      <c r="A42" s="32"/>
      <c r="B42" s="32"/>
      <c r="C42" s="32"/>
      <c r="D42" s="26"/>
      <c r="E42" s="19" t="s">
        <v>9</v>
      </c>
      <c r="F42" s="103" t="s">
        <v>14</v>
      </c>
      <c r="G42" s="19" t="s">
        <v>20</v>
      </c>
      <c r="H42" s="105" t="s">
        <v>22</v>
      </c>
      <c r="I42" s="136"/>
      <c r="J42" s="34" t="s">
        <v>24</v>
      </c>
      <c r="K42" s="34" t="s">
        <v>25</v>
      </c>
      <c r="L42" s="34" t="s">
        <v>26</v>
      </c>
      <c r="M42" s="36" t="s">
        <v>0</v>
      </c>
      <c r="N42" s="28" t="s">
        <v>38</v>
      </c>
    </row>
    <row r="43" spans="1:14" ht="12.75">
      <c r="A43" s="32" t="s">
        <v>4</v>
      </c>
      <c r="B43" s="32" t="s">
        <v>5</v>
      </c>
      <c r="C43" s="32" t="s">
        <v>6</v>
      </c>
      <c r="D43" s="26" t="s">
        <v>7</v>
      </c>
      <c r="E43" s="19"/>
      <c r="F43" s="21" t="s">
        <v>15</v>
      </c>
      <c r="G43" s="19"/>
      <c r="H43" s="105" t="s">
        <v>23</v>
      </c>
      <c r="I43" s="136"/>
      <c r="J43" s="110"/>
      <c r="K43" s="110"/>
      <c r="L43" s="110"/>
      <c r="M43" s="110"/>
      <c r="N43" s="28" t="s">
        <v>39</v>
      </c>
    </row>
    <row r="44" spans="1:14" ht="12.75">
      <c r="A44" s="33"/>
      <c r="B44" s="33"/>
      <c r="C44" s="33"/>
      <c r="D44" s="29"/>
      <c r="E44" s="35"/>
      <c r="F44" s="37" t="s">
        <v>16</v>
      </c>
      <c r="G44" s="20"/>
      <c r="H44" s="108"/>
      <c r="I44" s="137"/>
      <c r="J44" s="35"/>
      <c r="K44" s="35"/>
      <c r="L44" s="35"/>
      <c r="M44" s="37"/>
      <c r="N44" s="70"/>
    </row>
    <row r="45" spans="1:14" ht="12.75">
      <c r="A45" s="32">
        <v>5</v>
      </c>
      <c r="B45" s="32">
        <v>600</v>
      </c>
      <c r="C45" s="32">
        <v>60016</v>
      </c>
      <c r="D45" s="32" t="s">
        <v>30</v>
      </c>
      <c r="E45" s="91" t="s">
        <v>49</v>
      </c>
      <c r="F45" s="55" t="s">
        <v>34</v>
      </c>
      <c r="G45" s="12" t="s">
        <v>36</v>
      </c>
      <c r="H45" s="45">
        <v>1109999.6</v>
      </c>
      <c r="I45" s="38" t="s">
        <v>1</v>
      </c>
      <c r="J45" s="6">
        <v>0</v>
      </c>
      <c r="K45" s="5">
        <v>1050000</v>
      </c>
      <c r="L45" s="5">
        <v>0</v>
      </c>
      <c r="M45" s="60">
        <v>0</v>
      </c>
      <c r="N45" s="65">
        <f aca="true" t="shared" si="1" ref="N45:N69">SUM(J45:M45)</f>
        <v>1050000</v>
      </c>
    </row>
    <row r="46" spans="1:14" ht="12.75">
      <c r="A46" s="32"/>
      <c r="B46" s="32"/>
      <c r="C46" s="32"/>
      <c r="D46" s="32"/>
      <c r="E46" s="91" t="s">
        <v>50</v>
      </c>
      <c r="F46" s="56" t="s">
        <v>35</v>
      </c>
      <c r="G46" s="12">
        <v>2009</v>
      </c>
      <c r="H46" s="45"/>
      <c r="I46" s="38" t="s">
        <v>2</v>
      </c>
      <c r="J46" s="119">
        <v>0</v>
      </c>
      <c r="K46" s="113">
        <v>328500</v>
      </c>
      <c r="L46" s="113"/>
      <c r="M46" s="121">
        <v>0</v>
      </c>
      <c r="N46" s="115">
        <f t="shared" si="1"/>
        <v>328500</v>
      </c>
    </row>
    <row r="47" spans="1:14" ht="12.75">
      <c r="A47" s="32"/>
      <c r="B47" s="32"/>
      <c r="C47" s="32"/>
      <c r="D47" s="32"/>
      <c r="E47" s="91" t="s">
        <v>51</v>
      </c>
      <c r="F47" s="12"/>
      <c r="G47" s="12"/>
      <c r="H47" s="45"/>
      <c r="I47" s="39" t="s">
        <v>18</v>
      </c>
      <c r="J47" s="17"/>
      <c r="K47" s="17"/>
      <c r="L47" s="17"/>
      <c r="M47" s="17"/>
      <c r="N47" s="64">
        <f t="shared" si="1"/>
        <v>0</v>
      </c>
    </row>
    <row r="48" spans="1:14" ht="12.75">
      <c r="A48" s="32"/>
      <c r="B48" s="32"/>
      <c r="C48" s="32"/>
      <c r="D48" s="32"/>
      <c r="E48" s="91" t="s">
        <v>123</v>
      </c>
      <c r="F48" s="12"/>
      <c r="G48" s="12"/>
      <c r="H48" s="45"/>
      <c r="I48" s="43" t="s">
        <v>17</v>
      </c>
      <c r="J48" s="5"/>
      <c r="K48" s="5"/>
      <c r="L48" s="5"/>
      <c r="M48" s="5"/>
      <c r="N48" s="65">
        <f t="shared" si="1"/>
        <v>0</v>
      </c>
    </row>
    <row r="49" spans="1:14" ht="13.5" thickBot="1">
      <c r="A49" s="86"/>
      <c r="B49" s="86"/>
      <c r="C49" s="86"/>
      <c r="D49" s="86"/>
      <c r="E49" s="93" t="s">
        <v>52</v>
      </c>
      <c r="F49" s="12"/>
      <c r="G49" s="12"/>
      <c r="H49" s="80"/>
      <c r="I49" s="40" t="s">
        <v>3</v>
      </c>
      <c r="J49" s="3">
        <f>J45-J46</f>
        <v>0</v>
      </c>
      <c r="K49" s="3">
        <f>K45-K46</f>
        <v>721500</v>
      </c>
      <c r="L49" s="3">
        <f>L45-L46</f>
        <v>0</v>
      </c>
      <c r="M49" s="3">
        <f>M45-M46</f>
        <v>0</v>
      </c>
      <c r="N49" s="73">
        <f t="shared" si="1"/>
        <v>721500</v>
      </c>
    </row>
    <row r="50" spans="1:14" ht="12.75">
      <c r="A50" s="87">
        <v>6</v>
      </c>
      <c r="B50" s="87">
        <v>600</v>
      </c>
      <c r="C50" s="87">
        <v>60016</v>
      </c>
      <c r="D50" s="87" t="s">
        <v>30</v>
      </c>
      <c r="E50" s="81" t="s">
        <v>53</v>
      </c>
      <c r="F50" s="55" t="s">
        <v>34</v>
      </c>
      <c r="G50" s="14" t="s">
        <v>36</v>
      </c>
      <c r="H50" s="83">
        <v>2069540</v>
      </c>
      <c r="I50" s="38" t="s">
        <v>1</v>
      </c>
      <c r="J50" s="6">
        <v>2000000</v>
      </c>
      <c r="K50" s="5">
        <v>0</v>
      </c>
      <c r="L50" s="5">
        <v>0</v>
      </c>
      <c r="M50" s="60">
        <v>0</v>
      </c>
      <c r="N50" s="63">
        <f t="shared" si="1"/>
        <v>2000000</v>
      </c>
    </row>
    <row r="51" spans="1:14" ht="12.75">
      <c r="A51" s="32"/>
      <c r="B51" s="32"/>
      <c r="C51" s="32"/>
      <c r="D51" s="32"/>
      <c r="E51" s="27" t="s">
        <v>54</v>
      </c>
      <c r="F51" s="56" t="s">
        <v>35</v>
      </c>
      <c r="G51" s="1">
        <v>2008</v>
      </c>
      <c r="H51" s="84"/>
      <c r="I51" s="39" t="s">
        <v>2</v>
      </c>
      <c r="J51" s="122">
        <v>655000</v>
      </c>
      <c r="K51" s="123">
        <v>0</v>
      </c>
      <c r="L51" s="123">
        <v>0</v>
      </c>
      <c r="M51" s="124">
        <v>0</v>
      </c>
      <c r="N51" s="125">
        <f t="shared" si="1"/>
        <v>655000</v>
      </c>
    </row>
    <row r="52" spans="1:14" ht="12.75">
      <c r="A52" s="32"/>
      <c r="B52" s="32"/>
      <c r="C52" s="32"/>
      <c r="D52" s="32"/>
      <c r="E52" s="27" t="s">
        <v>55</v>
      </c>
      <c r="F52" s="32"/>
      <c r="G52" s="32"/>
      <c r="H52" s="84"/>
      <c r="I52" s="39" t="s">
        <v>18</v>
      </c>
      <c r="J52" s="17"/>
      <c r="K52" s="17"/>
      <c r="L52" s="17"/>
      <c r="M52" s="17"/>
      <c r="N52" s="64">
        <f t="shared" si="1"/>
        <v>0</v>
      </c>
    </row>
    <row r="53" spans="1:14" ht="12.75">
      <c r="A53" s="32"/>
      <c r="B53" s="32"/>
      <c r="C53" s="32"/>
      <c r="D53" s="32"/>
      <c r="E53" s="27" t="s">
        <v>56</v>
      </c>
      <c r="F53" s="32"/>
      <c r="G53" s="32"/>
      <c r="H53" s="84"/>
      <c r="I53" s="43" t="s">
        <v>17</v>
      </c>
      <c r="J53" s="5">
        <v>0</v>
      </c>
      <c r="K53" s="5">
        <v>0</v>
      </c>
      <c r="L53" s="5">
        <v>0</v>
      </c>
      <c r="M53" s="5"/>
      <c r="N53" s="65">
        <f t="shared" si="1"/>
        <v>0</v>
      </c>
    </row>
    <row r="54" spans="1:14" ht="13.5" thickBot="1">
      <c r="A54" s="86"/>
      <c r="B54" s="86"/>
      <c r="C54" s="86"/>
      <c r="D54" s="86"/>
      <c r="E54" s="54" t="s">
        <v>52</v>
      </c>
      <c r="F54" s="86"/>
      <c r="G54" s="86"/>
      <c r="H54" s="85"/>
      <c r="I54" s="40" t="s">
        <v>3</v>
      </c>
      <c r="J54" s="3">
        <f>J50-J51</f>
        <v>1345000</v>
      </c>
      <c r="K54" s="3">
        <f>K50-K51</f>
        <v>0</v>
      </c>
      <c r="L54" s="3">
        <f>L50-L51</f>
        <v>0</v>
      </c>
      <c r="M54" s="3">
        <f>M50-M51</f>
        <v>0</v>
      </c>
      <c r="N54" s="73">
        <f t="shared" si="1"/>
        <v>1345000</v>
      </c>
    </row>
    <row r="55" spans="1:14" ht="12.75">
      <c r="A55" s="32">
        <v>7</v>
      </c>
      <c r="B55" s="32">
        <v>600</v>
      </c>
      <c r="C55" s="32">
        <v>60016</v>
      </c>
      <c r="D55" s="32" t="s">
        <v>30</v>
      </c>
      <c r="E55" s="89" t="s">
        <v>57</v>
      </c>
      <c r="F55" s="56" t="s">
        <v>34</v>
      </c>
      <c r="G55" s="1" t="s">
        <v>117</v>
      </c>
      <c r="H55" s="53">
        <v>7347269.5</v>
      </c>
      <c r="I55" s="50" t="s">
        <v>1</v>
      </c>
      <c r="J55" s="4">
        <v>2520400</v>
      </c>
      <c r="K55" s="5">
        <v>4680780</v>
      </c>
      <c r="L55" s="6"/>
      <c r="M55" s="57"/>
      <c r="N55" s="63">
        <f t="shared" si="1"/>
        <v>7201180</v>
      </c>
    </row>
    <row r="56" spans="1:14" ht="12.75">
      <c r="A56" s="32"/>
      <c r="B56" s="32"/>
      <c r="C56" s="32"/>
      <c r="D56" s="32"/>
      <c r="E56" s="89" t="s">
        <v>58</v>
      </c>
      <c r="F56" s="56" t="s">
        <v>35</v>
      </c>
      <c r="G56" s="1">
        <v>2009</v>
      </c>
      <c r="H56" s="78"/>
      <c r="I56" s="50" t="s">
        <v>2</v>
      </c>
      <c r="J56" s="112">
        <v>860000</v>
      </c>
      <c r="K56" s="112">
        <v>1596500</v>
      </c>
      <c r="L56" s="113"/>
      <c r="M56" s="114"/>
      <c r="N56" s="115">
        <f t="shared" si="1"/>
        <v>2456500</v>
      </c>
    </row>
    <row r="57" spans="1:14" ht="12.75">
      <c r="A57" s="32"/>
      <c r="B57" s="32"/>
      <c r="C57" s="32"/>
      <c r="D57" s="32"/>
      <c r="E57" s="89" t="s">
        <v>59</v>
      </c>
      <c r="F57" s="1"/>
      <c r="G57" s="1"/>
      <c r="H57" s="78"/>
      <c r="I57" s="51" t="s">
        <v>18</v>
      </c>
      <c r="J57" s="7"/>
      <c r="K57" s="7"/>
      <c r="L57" s="9"/>
      <c r="M57" s="58"/>
      <c r="N57" s="64">
        <f t="shared" si="1"/>
        <v>0</v>
      </c>
    </row>
    <row r="58" spans="1:14" ht="12.75">
      <c r="A58" s="32"/>
      <c r="B58" s="32"/>
      <c r="C58" s="32"/>
      <c r="D58" s="32"/>
      <c r="E58" s="89" t="s">
        <v>60</v>
      </c>
      <c r="F58" s="1"/>
      <c r="G58" s="1"/>
      <c r="H58" s="78"/>
      <c r="I58" s="46" t="s">
        <v>17</v>
      </c>
      <c r="J58" s="44"/>
      <c r="K58" s="44"/>
      <c r="L58" s="5"/>
      <c r="M58" s="57"/>
      <c r="N58" s="65">
        <f t="shared" si="1"/>
        <v>0</v>
      </c>
    </row>
    <row r="59" spans="1:14" ht="13.5" thickBot="1">
      <c r="A59" s="86"/>
      <c r="B59" s="86"/>
      <c r="C59" s="86"/>
      <c r="D59" s="86"/>
      <c r="E59" s="94" t="s">
        <v>48</v>
      </c>
      <c r="F59" s="15"/>
      <c r="G59" s="15"/>
      <c r="H59" s="79"/>
      <c r="I59" s="52" t="s">
        <v>3</v>
      </c>
      <c r="J59" s="3">
        <f>J55-J56</f>
        <v>1660400</v>
      </c>
      <c r="K59" s="3">
        <f>K55-K56</f>
        <v>3084280</v>
      </c>
      <c r="L59" s="2">
        <f>L55-L56</f>
        <v>0</v>
      </c>
      <c r="M59" s="3">
        <f>M55-M56</f>
        <v>0</v>
      </c>
      <c r="N59" s="62">
        <f t="shared" si="1"/>
        <v>4744680</v>
      </c>
    </row>
    <row r="60" spans="1:14" ht="12.75">
      <c r="A60" s="32">
        <v>8</v>
      </c>
      <c r="B60" s="32">
        <v>600</v>
      </c>
      <c r="C60" s="32">
        <v>60016</v>
      </c>
      <c r="D60" s="32" t="s">
        <v>30</v>
      </c>
      <c r="E60" s="91" t="s">
        <v>61</v>
      </c>
      <c r="F60" s="55" t="s">
        <v>34</v>
      </c>
      <c r="G60" s="12" t="s">
        <v>36</v>
      </c>
      <c r="H60" s="45">
        <v>4511532</v>
      </c>
      <c r="I60" s="43" t="s">
        <v>1</v>
      </c>
      <c r="J60" s="4">
        <v>1568316</v>
      </c>
      <c r="K60" s="5">
        <v>2912588</v>
      </c>
      <c r="L60" s="5"/>
      <c r="M60" s="59"/>
      <c r="N60" s="61">
        <f t="shared" si="1"/>
        <v>4480904</v>
      </c>
    </row>
    <row r="61" spans="1:14" ht="12.75">
      <c r="A61" s="32"/>
      <c r="B61" s="32"/>
      <c r="C61" s="32"/>
      <c r="D61" s="32"/>
      <c r="E61" s="91" t="s">
        <v>62</v>
      </c>
      <c r="F61" s="56" t="s">
        <v>35</v>
      </c>
      <c r="G61" s="12">
        <v>2009</v>
      </c>
      <c r="H61" s="45"/>
      <c r="I61" s="39" t="s">
        <v>2</v>
      </c>
      <c r="J61" s="116">
        <v>542000</v>
      </c>
      <c r="K61" s="117">
        <v>1006500</v>
      </c>
      <c r="L61" s="117"/>
      <c r="M61" s="116"/>
      <c r="N61" s="115">
        <f t="shared" si="1"/>
        <v>1548500</v>
      </c>
    </row>
    <row r="62" spans="1:14" ht="12.75">
      <c r="A62" s="32"/>
      <c r="B62" s="32"/>
      <c r="C62" s="32"/>
      <c r="D62" s="32"/>
      <c r="E62" s="91" t="s">
        <v>63</v>
      </c>
      <c r="F62" s="12"/>
      <c r="G62" s="12"/>
      <c r="H62" s="45"/>
      <c r="I62" s="39" t="s">
        <v>18</v>
      </c>
      <c r="J62" s="16"/>
      <c r="K62" s="16"/>
      <c r="L62" s="16"/>
      <c r="M62" s="16"/>
      <c r="N62" s="64">
        <f t="shared" si="1"/>
        <v>0</v>
      </c>
    </row>
    <row r="63" spans="1:14" ht="12.75">
      <c r="A63" s="32"/>
      <c r="B63" s="32"/>
      <c r="C63" s="32"/>
      <c r="D63" s="32"/>
      <c r="E63" s="91" t="s">
        <v>48</v>
      </c>
      <c r="F63" s="12"/>
      <c r="G63" s="12"/>
      <c r="H63" s="45"/>
      <c r="I63" s="43" t="s">
        <v>17</v>
      </c>
      <c r="J63" s="44"/>
      <c r="K63" s="44"/>
      <c r="L63" s="44"/>
      <c r="M63" s="44"/>
      <c r="N63" s="65">
        <f t="shared" si="1"/>
        <v>0</v>
      </c>
    </row>
    <row r="64" spans="1:14" ht="13.5" thickBot="1">
      <c r="A64" s="86"/>
      <c r="B64" s="86"/>
      <c r="C64" s="86"/>
      <c r="D64" s="86"/>
      <c r="E64" s="92"/>
      <c r="F64" s="13"/>
      <c r="G64" s="13"/>
      <c r="H64" s="80"/>
      <c r="I64" s="67" t="s">
        <v>3</v>
      </c>
      <c r="J64" s="68">
        <f>J60-J61</f>
        <v>1026316</v>
      </c>
      <c r="K64" s="3">
        <f>K60-K61</f>
        <v>1906088</v>
      </c>
      <c r="L64" s="3">
        <f>L60-L61</f>
        <v>0</v>
      </c>
      <c r="M64" s="3">
        <f>M60-M61</f>
        <v>0</v>
      </c>
      <c r="N64" s="62">
        <f t="shared" si="1"/>
        <v>2932404</v>
      </c>
    </row>
    <row r="65" spans="1:14" ht="12.75">
      <c r="A65" s="32">
        <v>9</v>
      </c>
      <c r="B65" s="32">
        <v>600</v>
      </c>
      <c r="C65" s="32">
        <v>60016</v>
      </c>
      <c r="D65" s="32" t="s">
        <v>30</v>
      </c>
      <c r="E65" s="91" t="s">
        <v>64</v>
      </c>
      <c r="F65" s="55" t="s">
        <v>34</v>
      </c>
      <c r="G65" s="12" t="s">
        <v>117</v>
      </c>
      <c r="H65" s="45">
        <v>3159790</v>
      </c>
      <c r="I65" s="38" t="s">
        <v>1</v>
      </c>
      <c r="J65" s="8">
        <v>1093326</v>
      </c>
      <c r="K65" s="9">
        <v>2030464</v>
      </c>
      <c r="L65" s="10"/>
      <c r="M65" s="58"/>
      <c r="N65" s="61">
        <f t="shared" si="1"/>
        <v>3123790</v>
      </c>
    </row>
    <row r="66" spans="1:14" ht="12.75">
      <c r="A66" s="32"/>
      <c r="B66" s="32"/>
      <c r="C66" s="32"/>
      <c r="D66" s="32"/>
      <c r="E66" s="91" t="s">
        <v>65</v>
      </c>
      <c r="F66" s="56" t="s">
        <v>35</v>
      </c>
      <c r="G66" s="12">
        <v>2009</v>
      </c>
      <c r="H66" s="45"/>
      <c r="I66" s="38" t="s">
        <v>2</v>
      </c>
      <c r="J66" s="118">
        <v>376300</v>
      </c>
      <c r="K66" s="112">
        <v>698800</v>
      </c>
      <c r="L66" s="119"/>
      <c r="M66" s="114"/>
      <c r="N66" s="115">
        <f t="shared" si="1"/>
        <v>1075100</v>
      </c>
    </row>
    <row r="67" spans="1:14" ht="12.75">
      <c r="A67" s="32"/>
      <c r="B67" s="32"/>
      <c r="C67" s="32"/>
      <c r="D67" s="32"/>
      <c r="E67" s="91" t="s">
        <v>66</v>
      </c>
      <c r="F67" s="12"/>
      <c r="G67" s="12"/>
      <c r="H67" s="45"/>
      <c r="I67" s="41" t="s">
        <v>18</v>
      </c>
      <c r="J67" s="71"/>
      <c r="K67" s="7"/>
      <c r="L67" s="10"/>
      <c r="M67" s="58"/>
      <c r="N67" s="61">
        <f t="shared" si="1"/>
        <v>0</v>
      </c>
    </row>
    <row r="68" spans="1:14" ht="12.75">
      <c r="A68" s="32"/>
      <c r="B68" s="32"/>
      <c r="C68" s="32"/>
      <c r="D68" s="32"/>
      <c r="E68" s="91" t="s">
        <v>33</v>
      </c>
      <c r="F68" s="12"/>
      <c r="G68" s="12"/>
      <c r="H68" s="45"/>
      <c r="I68" s="43" t="s">
        <v>17</v>
      </c>
      <c r="J68" s="44"/>
      <c r="K68" s="44"/>
      <c r="L68" s="6"/>
      <c r="M68" s="57"/>
      <c r="N68" s="65">
        <f t="shared" si="1"/>
        <v>0</v>
      </c>
    </row>
    <row r="69" spans="1:14" ht="13.5" thickBot="1">
      <c r="A69" s="86"/>
      <c r="B69" s="86"/>
      <c r="C69" s="86"/>
      <c r="D69" s="86"/>
      <c r="E69" s="92"/>
      <c r="F69" s="13"/>
      <c r="G69" s="13"/>
      <c r="H69" s="80"/>
      <c r="I69" s="40" t="s">
        <v>3</v>
      </c>
      <c r="J69" s="74">
        <f>J65-J66</f>
        <v>717026</v>
      </c>
      <c r="K69" s="74">
        <f>K65-K66</f>
        <v>1331664</v>
      </c>
      <c r="L69" s="74">
        <f>L65-L66</f>
        <v>0</v>
      </c>
      <c r="M69" s="74">
        <f>M65-M66</f>
        <v>0</v>
      </c>
      <c r="N69" s="73">
        <f t="shared" si="1"/>
        <v>2048690</v>
      </c>
    </row>
    <row r="70" spans="1:14" ht="12.75">
      <c r="A70" s="27"/>
      <c r="B70" s="27"/>
      <c r="C70" s="27"/>
      <c r="D70" s="27"/>
      <c r="E70" s="47"/>
      <c r="F70" s="47"/>
      <c r="G70" s="47"/>
      <c r="H70" s="49"/>
      <c r="I70" s="42"/>
      <c r="J70" s="11"/>
      <c r="K70" s="11"/>
      <c r="L70" s="11"/>
      <c r="M70" s="11"/>
      <c r="N70" s="126"/>
    </row>
    <row r="71" spans="1:14" ht="12.75">
      <c r="A71" s="27"/>
      <c r="B71" s="27"/>
      <c r="C71" s="27"/>
      <c r="D71" s="27"/>
      <c r="E71" s="47"/>
      <c r="F71" s="47"/>
      <c r="G71" s="47"/>
      <c r="H71" s="49"/>
      <c r="I71" s="42"/>
      <c r="J71" s="11"/>
      <c r="K71" s="11"/>
      <c r="L71" s="11"/>
      <c r="M71" s="11"/>
      <c r="N71" s="126"/>
    </row>
    <row r="72" spans="1:14" ht="12.75">
      <c r="A72" s="27"/>
      <c r="B72" s="27"/>
      <c r="C72" s="27"/>
      <c r="D72" s="27"/>
      <c r="E72" s="47"/>
      <c r="F72" s="47"/>
      <c r="G72" s="47"/>
      <c r="H72" s="49"/>
      <c r="I72" s="42"/>
      <c r="J72" s="11"/>
      <c r="K72" s="11"/>
      <c r="L72" s="11"/>
      <c r="M72" s="11"/>
      <c r="N72" s="126"/>
    </row>
    <row r="73" spans="1:14" ht="12.75">
      <c r="A73" s="30"/>
      <c r="B73" s="30"/>
      <c r="C73" s="30"/>
      <c r="D73" s="30"/>
      <c r="E73" s="48"/>
      <c r="F73" s="48"/>
      <c r="G73" s="48"/>
      <c r="H73" s="127"/>
      <c r="I73" s="128"/>
      <c r="J73" s="69"/>
      <c r="K73" s="69"/>
      <c r="L73" s="69"/>
      <c r="M73" s="69"/>
      <c r="N73" s="129"/>
    </row>
    <row r="74" spans="1:14" ht="12.75">
      <c r="A74" s="32"/>
      <c r="B74" s="32"/>
      <c r="C74" s="32"/>
      <c r="D74" s="26"/>
      <c r="E74" s="26"/>
      <c r="F74" s="102" t="s">
        <v>10</v>
      </c>
      <c r="G74" s="32"/>
      <c r="H74" s="77"/>
      <c r="I74" s="26"/>
      <c r="J74" s="23"/>
      <c r="K74" s="24"/>
      <c r="L74" s="24"/>
      <c r="M74" s="24"/>
      <c r="N74" s="25"/>
    </row>
    <row r="75" spans="1:14" ht="12.75">
      <c r="A75" s="32"/>
      <c r="B75" s="32"/>
      <c r="C75" s="32"/>
      <c r="D75" s="26"/>
      <c r="E75" s="26"/>
      <c r="F75" s="102" t="s">
        <v>11</v>
      </c>
      <c r="G75" s="26"/>
      <c r="H75" s="98"/>
      <c r="I75" s="26"/>
      <c r="J75" s="131" t="s">
        <v>122</v>
      </c>
      <c r="K75" s="27"/>
      <c r="L75" s="27"/>
      <c r="M75" s="27"/>
      <c r="N75" s="28"/>
    </row>
    <row r="76" spans="1:14" ht="12.75">
      <c r="A76" s="32"/>
      <c r="B76" s="32"/>
      <c r="C76" s="32"/>
      <c r="D76" s="26"/>
      <c r="E76" s="26"/>
      <c r="F76" s="21" t="s">
        <v>12</v>
      </c>
      <c r="G76" s="19"/>
      <c r="H76" s="107"/>
      <c r="I76" s="26"/>
      <c r="J76" s="29"/>
      <c r="K76" s="30"/>
      <c r="L76" s="30"/>
      <c r="M76" s="30"/>
      <c r="N76" s="70"/>
    </row>
    <row r="77" spans="1:14" ht="12.75">
      <c r="A77" s="32"/>
      <c r="B77" s="32"/>
      <c r="C77" s="32"/>
      <c r="D77" s="26"/>
      <c r="E77" s="19" t="s">
        <v>8</v>
      </c>
      <c r="F77" s="21" t="s">
        <v>13</v>
      </c>
      <c r="G77" s="19" t="s">
        <v>19</v>
      </c>
      <c r="H77" s="106" t="s">
        <v>21</v>
      </c>
      <c r="I77" s="136" t="s">
        <v>27</v>
      </c>
      <c r="J77" s="31"/>
      <c r="K77" s="111"/>
      <c r="L77" s="111"/>
      <c r="M77" s="111"/>
      <c r="N77" s="109" t="s">
        <v>37</v>
      </c>
    </row>
    <row r="78" spans="1:14" ht="12.75">
      <c r="A78" s="32"/>
      <c r="B78" s="32"/>
      <c r="C78" s="32"/>
      <c r="D78" s="26"/>
      <c r="E78" s="19" t="s">
        <v>9</v>
      </c>
      <c r="F78" s="103" t="s">
        <v>14</v>
      </c>
      <c r="G78" s="19" t="s">
        <v>20</v>
      </c>
      <c r="H78" s="105" t="s">
        <v>22</v>
      </c>
      <c r="I78" s="136"/>
      <c r="J78" s="34" t="s">
        <v>24</v>
      </c>
      <c r="K78" s="34" t="s">
        <v>25</v>
      </c>
      <c r="L78" s="34" t="s">
        <v>26</v>
      </c>
      <c r="M78" s="36" t="s">
        <v>0</v>
      </c>
      <c r="N78" s="28" t="s">
        <v>38</v>
      </c>
    </row>
    <row r="79" spans="1:14" ht="12.75">
      <c r="A79" s="32" t="s">
        <v>4</v>
      </c>
      <c r="B79" s="32" t="s">
        <v>5</v>
      </c>
      <c r="C79" s="32" t="s">
        <v>6</v>
      </c>
      <c r="D79" s="26" t="s">
        <v>7</v>
      </c>
      <c r="E79" s="19"/>
      <c r="F79" s="21" t="s">
        <v>15</v>
      </c>
      <c r="G79" s="19"/>
      <c r="H79" s="105" t="s">
        <v>23</v>
      </c>
      <c r="I79" s="136"/>
      <c r="J79" s="110"/>
      <c r="K79" s="110"/>
      <c r="L79" s="110"/>
      <c r="M79" s="110"/>
      <c r="N79" s="28" t="s">
        <v>39</v>
      </c>
    </row>
    <row r="80" spans="1:14" ht="12.75">
      <c r="A80" s="33"/>
      <c r="B80" s="33"/>
      <c r="C80" s="33"/>
      <c r="D80" s="29"/>
      <c r="E80" s="35"/>
      <c r="F80" s="37" t="s">
        <v>16</v>
      </c>
      <c r="G80" s="20"/>
      <c r="H80" s="108"/>
      <c r="I80" s="137"/>
      <c r="J80" s="35"/>
      <c r="K80" s="35"/>
      <c r="L80" s="35"/>
      <c r="M80" s="37"/>
      <c r="N80" s="70"/>
    </row>
    <row r="81" spans="1:14" ht="12.75">
      <c r="A81" s="32">
        <v>10</v>
      </c>
      <c r="B81" s="32">
        <v>600</v>
      </c>
      <c r="C81" s="32">
        <v>60016</v>
      </c>
      <c r="D81" s="32" t="s">
        <v>30</v>
      </c>
      <c r="E81" s="91" t="s">
        <v>93</v>
      </c>
      <c r="F81" s="56" t="s">
        <v>34</v>
      </c>
      <c r="G81" s="12" t="s">
        <v>96</v>
      </c>
      <c r="H81" s="45">
        <v>6160000</v>
      </c>
      <c r="I81" s="43" t="s">
        <v>1</v>
      </c>
      <c r="J81" s="8">
        <v>160000</v>
      </c>
      <c r="K81" s="9">
        <v>3000000</v>
      </c>
      <c r="L81" s="10">
        <v>3000000</v>
      </c>
      <c r="M81" s="58"/>
      <c r="N81" s="61">
        <f aca="true" t="shared" si="2" ref="N81:N105">SUM(J81:M81)</f>
        <v>6160000</v>
      </c>
    </row>
    <row r="82" spans="1:14" ht="12.75">
      <c r="A82" s="32"/>
      <c r="B82" s="32"/>
      <c r="C82" s="32"/>
      <c r="D82" s="32"/>
      <c r="E82" s="91" t="s">
        <v>94</v>
      </c>
      <c r="F82" s="56" t="s">
        <v>35</v>
      </c>
      <c r="G82" s="12">
        <v>2010</v>
      </c>
      <c r="H82" s="45"/>
      <c r="I82" s="38" t="s">
        <v>2</v>
      </c>
      <c r="J82" s="118">
        <v>160000</v>
      </c>
      <c r="K82" s="112">
        <v>3000000</v>
      </c>
      <c r="L82" s="119">
        <v>3000000</v>
      </c>
      <c r="M82" s="114"/>
      <c r="N82" s="115">
        <f t="shared" si="2"/>
        <v>6160000</v>
      </c>
    </row>
    <row r="83" spans="1:14" ht="12.75">
      <c r="A83" s="32"/>
      <c r="B83" s="32"/>
      <c r="C83" s="32"/>
      <c r="D83" s="32"/>
      <c r="E83" s="91" t="s">
        <v>33</v>
      </c>
      <c r="F83" s="12"/>
      <c r="G83" s="12"/>
      <c r="H83" s="45"/>
      <c r="I83" s="41" t="s">
        <v>18</v>
      </c>
      <c r="J83" s="71"/>
      <c r="K83" s="7"/>
      <c r="L83" s="10"/>
      <c r="M83" s="58"/>
      <c r="N83" s="61">
        <f t="shared" si="2"/>
        <v>0</v>
      </c>
    </row>
    <row r="84" spans="1:14" ht="12.75">
      <c r="A84" s="32"/>
      <c r="B84" s="32"/>
      <c r="C84" s="32"/>
      <c r="D84" s="32"/>
      <c r="E84" s="91"/>
      <c r="F84" s="12"/>
      <c r="G84" s="12"/>
      <c r="H84" s="45"/>
      <c r="I84" s="43" t="s">
        <v>17</v>
      </c>
      <c r="J84" s="72"/>
      <c r="K84" s="44"/>
      <c r="L84" s="6"/>
      <c r="M84" s="57"/>
      <c r="N84" s="65">
        <f t="shared" si="2"/>
        <v>0</v>
      </c>
    </row>
    <row r="85" spans="1:14" ht="13.5" thickBot="1">
      <c r="A85" s="86"/>
      <c r="B85" s="86"/>
      <c r="C85" s="86"/>
      <c r="D85" s="86"/>
      <c r="E85" s="92"/>
      <c r="F85" s="13"/>
      <c r="G85" s="13"/>
      <c r="H85" s="80"/>
      <c r="I85" s="40" t="s">
        <v>3</v>
      </c>
      <c r="J85" s="74">
        <f>J81-J82</f>
        <v>0</v>
      </c>
      <c r="K85" s="74">
        <f>K81-K82</f>
        <v>0</v>
      </c>
      <c r="L85" s="74">
        <f>L81-L82</f>
        <v>0</v>
      </c>
      <c r="M85" s="74">
        <f>M81-M82</f>
        <v>0</v>
      </c>
      <c r="N85" s="73">
        <f t="shared" si="2"/>
        <v>0</v>
      </c>
    </row>
    <row r="86" spans="1:14" ht="12.75">
      <c r="A86" s="32">
        <v>11</v>
      </c>
      <c r="B86" s="32">
        <v>600</v>
      </c>
      <c r="C86" s="32">
        <v>60016</v>
      </c>
      <c r="D86" s="32" t="s">
        <v>30</v>
      </c>
      <c r="E86" s="91" t="s">
        <v>95</v>
      </c>
      <c r="F86" s="55" t="s">
        <v>34</v>
      </c>
      <c r="G86" s="12" t="s">
        <v>96</v>
      </c>
      <c r="H86" s="45">
        <f>2000000+650000</f>
        <v>2650000</v>
      </c>
      <c r="I86" s="38" t="s">
        <v>1</v>
      </c>
      <c r="J86" s="8">
        <f>80000+650000</f>
        <v>730000</v>
      </c>
      <c r="K86" s="9">
        <v>0</v>
      </c>
      <c r="L86" s="10">
        <v>1920000</v>
      </c>
      <c r="M86" s="58"/>
      <c r="N86" s="61">
        <f t="shared" si="2"/>
        <v>2650000</v>
      </c>
    </row>
    <row r="87" spans="1:14" ht="12.75">
      <c r="A87" s="32"/>
      <c r="B87" s="32"/>
      <c r="C87" s="32"/>
      <c r="D87" s="32"/>
      <c r="E87" s="91" t="s">
        <v>33</v>
      </c>
      <c r="F87" s="56" t="s">
        <v>35</v>
      </c>
      <c r="G87" s="12">
        <v>2010</v>
      </c>
      <c r="H87" s="45"/>
      <c r="I87" s="38" t="s">
        <v>2</v>
      </c>
      <c r="J87" s="118">
        <f>80000+650000</f>
        <v>730000</v>
      </c>
      <c r="K87" s="112"/>
      <c r="L87" s="119">
        <v>1920000</v>
      </c>
      <c r="M87" s="114"/>
      <c r="N87" s="115">
        <f t="shared" si="2"/>
        <v>2650000</v>
      </c>
    </row>
    <row r="88" spans="1:14" ht="12.75">
      <c r="A88" s="32"/>
      <c r="B88" s="32"/>
      <c r="C88" s="32"/>
      <c r="D88" s="32"/>
      <c r="E88" s="91"/>
      <c r="F88" s="12"/>
      <c r="G88" s="12"/>
      <c r="H88" s="45"/>
      <c r="I88" s="41" t="s">
        <v>18</v>
      </c>
      <c r="J88" s="71"/>
      <c r="K88" s="7"/>
      <c r="L88" s="10"/>
      <c r="M88" s="58"/>
      <c r="N88" s="61">
        <f t="shared" si="2"/>
        <v>0</v>
      </c>
    </row>
    <row r="89" spans="1:14" ht="12.75">
      <c r="A89" s="32"/>
      <c r="B89" s="32"/>
      <c r="C89" s="32"/>
      <c r="D89" s="32"/>
      <c r="E89" s="91"/>
      <c r="F89" s="12"/>
      <c r="G89" s="12"/>
      <c r="H89" s="45"/>
      <c r="I89" s="43" t="s">
        <v>17</v>
      </c>
      <c r="J89" s="72"/>
      <c r="K89" s="44"/>
      <c r="L89" s="6"/>
      <c r="M89" s="57"/>
      <c r="N89" s="65">
        <f t="shared" si="2"/>
        <v>0</v>
      </c>
    </row>
    <row r="90" spans="1:14" ht="13.5" thickBot="1">
      <c r="A90" s="86"/>
      <c r="B90" s="86"/>
      <c r="C90" s="86"/>
      <c r="D90" s="86"/>
      <c r="E90" s="92"/>
      <c r="F90" s="13"/>
      <c r="G90" s="13"/>
      <c r="H90" s="80"/>
      <c r="I90" s="40" t="s">
        <v>3</v>
      </c>
      <c r="J90" s="74">
        <f>J86-J87</f>
        <v>0</v>
      </c>
      <c r="K90" s="74">
        <f>K86-K87</f>
        <v>0</v>
      </c>
      <c r="L90" s="74">
        <f>L86-L87</f>
        <v>0</v>
      </c>
      <c r="M90" s="74">
        <f>M86-M87</f>
        <v>0</v>
      </c>
      <c r="N90" s="73">
        <f t="shared" si="2"/>
        <v>0</v>
      </c>
    </row>
    <row r="91" spans="1:14" ht="12.75">
      <c r="A91" s="32">
        <v>12</v>
      </c>
      <c r="B91" s="32">
        <v>600</v>
      </c>
      <c r="C91" s="32">
        <v>60016</v>
      </c>
      <c r="D91" s="32" t="s">
        <v>30</v>
      </c>
      <c r="E91" s="91" t="s">
        <v>97</v>
      </c>
      <c r="F91" s="55" t="s">
        <v>34</v>
      </c>
      <c r="G91" s="12" t="s">
        <v>96</v>
      </c>
      <c r="H91" s="45">
        <v>700000</v>
      </c>
      <c r="I91" s="38" t="s">
        <v>1</v>
      </c>
      <c r="J91" s="8">
        <v>40000</v>
      </c>
      <c r="K91" s="9">
        <v>660000</v>
      </c>
      <c r="L91" s="10"/>
      <c r="M91" s="58"/>
      <c r="N91" s="61">
        <f t="shared" si="2"/>
        <v>700000</v>
      </c>
    </row>
    <row r="92" spans="1:14" ht="12.75">
      <c r="A92" s="32"/>
      <c r="B92" s="32"/>
      <c r="C92" s="32"/>
      <c r="D92" s="32"/>
      <c r="E92" s="91" t="s">
        <v>98</v>
      </c>
      <c r="F92" s="56" t="s">
        <v>35</v>
      </c>
      <c r="G92" s="12">
        <v>2009</v>
      </c>
      <c r="H92" s="45"/>
      <c r="I92" s="38" t="s">
        <v>2</v>
      </c>
      <c r="J92" s="118">
        <v>40000</v>
      </c>
      <c r="K92" s="112">
        <v>660000</v>
      </c>
      <c r="L92" s="119"/>
      <c r="M92" s="114"/>
      <c r="N92" s="115">
        <f t="shared" si="2"/>
        <v>700000</v>
      </c>
    </row>
    <row r="93" spans="1:14" ht="12.75">
      <c r="A93" s="32"/>
      <c r="B93" s="32"/>
      <c r="C93" s="32"/>
      <c r="D93" s="32"/>
      <c r="E93" s="91" t="s">
        <v>99</v>
      </c>
      <c r="F93" s="12"/>
      <c r="G93" s="12"/>
      <c r="H93" s="45"/>
      <c r="I93" s="41" t="s">
        <v>18</v>
      </c>
      <c r="J93" s="71"/>
      <c r="K93" s="7"/>
      <c r="L93" s="10"/>
      <c r="M93" s="58"/>
      <c r="N93" s="61">
        <f t="shared" si="2"/>
        <v>0</v>
      </c>
    </row>
    <row r="94" spans="1:14" ht="12.75">
      <c r="A94" s="32"/>
      <c r="B94" s="32"/>
      <c r="C94" s="32"/>
      <c r="D94" s="32"/>
      <c r="E94" s="91"/>
      <c r="F94" s="12"/>
      <c r="G94" s="12"/>
      <c r="H94" s="45"/>
      <c r="I94" s="43" t="s">
        <v>17</v>
      </c>
      <c r="J94" s="72"/>
      <c r="K94" s="44"/>
      <c r="L94" s="6"/>
      <c r="M94" s="57"/>
      <c r="N94" s="65">
        <f t="shared" si="2"/>
        <v>0</v>
      </c>
    </row>
    <row r="95" spans="1:14" ht="13.5" thickBot="1">
      <c r="A95" s="86"/>
      <c r="B95" s="86"/>
      <c r="C95" s="86"/>
      <c r="D95" s="86"/>
      <c r="E95" s="92"/>
      <c r="F95" s="13"/>
      <c r="G95" s="13"/>
      <c r="H95" s="80"/>
      <c r="I95" s="40" t="s">
        <v>3</v>
      </c>
      <c r="J95" s="74">
        <f>J91-J92</f>
        <v>0</v>
      </c>
      <c r="K95" s="74">
        <f>K91-K92</f>
        <v>0</v>
      </c>
      <c r="L95" s="74">
        <f>L91-L92</f>
        <v>0</v>
      </c>
      <c r="M95" s="74">
        <f>M91-M92</f>
        <v>0</v>
      </c>
      <c r="N95" s="73">
        <f t="shared" si="2"/>
        <v>0</v>
      </c>
    </row>
    <row r="96" spans="1:14" ht="12.75">
      <c r="A96" s="32">
        <v>13</v>
      </c>
      <c r="B96" s="32">
        <v>630</v>
      </c>
      <c r="C96" s="32">
        <v>63095</v>
      </c>
      <c r="D96" s="32" t="s">
        <v>30</v>
      </c>
      <c r="E96" s="91" t="s">
        <v>67</v>
      </c>
      <c r="F96" s="55" t="s">
        <v>34</v>
      </c>
      <c r="G96" s="12" t="s">
        <v>96</v>
      </c>
      <c r="H96" s="45">
        <v>5000000</v>
      </c>
      <c r="I96" s="43" t="s">
        <v>1</v>
      </c>
      <c r="J96" s="4">
        <v>300000</v>
      </c>
      <c r="K96" s="5">
        <v>1750000</v>
      </c>
      <c r="L96" s="6">
        <v>2950000</v>
      </c>
      <c r="M96" s="57">
        <v>0</v>
      </c>
      <c r="N96" s="65">
        <f t="shared" si="2"/>
        <v>5000000</v>
      </c>
    </row>
    <row r="97" spans="1:14" ht="12.75">
      <c r="A97" s="32"/>
      <c r="B97" s="32"/>
      <c r="C97" s="32"/>
      <c r="D97" s="32"/>
      <c r="E97" s="91" t="s">
        <v>70</v>
      </c>
      <c r="F97" s="56" t="s">
        <v>35</v>
      </c>
      <c r="G97" s="12">
        <v>2011</v>
      </c>
      <c r="H97" s="45"/>
      <c r="I97" s="39" t="s">
        <v>2</v>
      </c>
      <c r="J97" s="116">
        <v>300000</v>
      </c>
      <c r="K97" s="117">
        <v>437500</v>
      </c>
      <c r="L97" s="116">
        <v>512500</v>
      </c>
      <c r="M97" s="120"/>
      <c r="N97" s="115">
        <f t="shared" si="2"/>
        <v>1250000</v>
      </c>
    </row>
    <row r="98" spans="1:14" ht="12.75">
      <c r="A98" s="32"/>
      <c r="B98" s="32"/>
      <c r="C98" s="32"/>
      <c r="D98" s="32"/>
      <c r="E98" s="91" t="s">
        <v>68</v>
      </c>
      <c r="F98" s="12"/>
      <c r="G98" s="12"/>
      <c r="H98" s="45"/>
      <c r="I98" s="39" t="s">
        <v>18</v>
      </c>
      <c r="J98" s="16"/>
      <c r="K98" s="16"/>
      <c r="L98" s="16"/>
      <c r="M98" s="16"/>
      <c r="N98" s="64">
        <f t="shared" si="2"/>
        <v>0</v>
      </c>
    </row>
    <row r="99" spans="1:14" ht="12.75">
      <c r="A99" s="32"/>
      <c r="B99" s="32"/>
      <c r="C99" s="32"/>
      <c r="D99" s="32"/>
      <c r="E99" s="91" t="s">
        <v>69</v>
      </c>
      <c r="F99" s="12"/>
      <c r="G99" s="12"/>
      <c r="H99" s="45"/>
      <c r="I99" s="43" t="s">
        <v>17</v>
      </c>
      <c r="J99" s="44">
        <v>0</v>
      </c>
      <c r="K99" s="44">
        <v>0</v>
      </c>
      <c r="L99" s="44">
        <v>0</v>
      </c>
      <c r="M99" s="44">
        <v>0</v>
      </c>
      <c r="N99" s="65">
        <f t="shared" si="2"/>
        <v>0</v>
      </c>
    </row>
    <row r="100" spans="1:14" ht="13.5" thickBot="1">
      <c r="A100" s="86"/>
      <c r="B100" s="86"/>
      <c r="C100" s="86"/>
      <c r="D100" s="86"/>
      <c r="E100" s="92"/>
      <c r="F100" s="13"/>
      <c r="G100" s="13"/>
      <c r="H100" s="79"/>
      <c r="I100" s="67" t="s">
        <v>3</v>
      </c>
      <c r="J100" s="3">
        <f>J96-J97</f>
        <v>0</v>
      </c>
      <c r="K100" s="3">
        <f>K96-K97</f>
        <v>1312500</v>
      </c>
      <c r="L100" s="3">
        <f>L96-L97</f>
        <v>2437500</v>
      </c>
      <c r="M100" s="3">
        <f>M96-M97</f>
        <v>0</v>
      </c>
      <c r="N100" s="73">
        <f t="shared" si="2"/>
        <v>3750000</v>
      </c>
    </row>
    <row r="101" spans="1:14" ht="12.75">
      <c r="A101" s="32">
        <v>14</v>
      </c>
      <c r="B101" s="32">
        <v>710</v>
      </c>
      <c r="C101" s="32">
        <v>71035</v>
      </c>
      <c r="D101" s="32" t="s">
        <v>30</v>
      </c>
      <c r="E101" s="91" t="s">
        <v>71</v>
      </c>
      <c r="F101" s="55" t="s">
        <v>34</v>
      </c>
      <c r="G101" s="12" t="s">
        <v>117</v>
      </c>
      <c r="H101" s="45">
        <v>531895.05</v>
      </c>
      <c r="I101" s="38" t="s">
        <v>1</v>
      </c>
      <c r="J101" s="6">
        <v>300000</v>
      </c>
      <c r="K101" s="5">
        <v>200000</v>
      </c>
      <c r="L101" s="5"/>
      <c r="M101" s="60"/>
      <c r="N101" s="65">
        <f t="shared" si="2"/>
        <v>500000</v>
      </c>
    </row>
    <row r="102" spans="1:14" ht="12.75">
      <c r="A102" s="32"/>
      <c r="B102" s="32"/>
      <c r="C102" s="32"/>
      <c r="D102" s="32"/>
      <c r="E102" s="91" t="s">
        <v>33</v>
      </c>
      <c r="F102" s="56" t="s">
        <v>35</v>
      </c>
      <c r="G102" s="12">
        <v>2009</v>
      </c>
      <c r="H102" s="45"/>
      <c r="I102" s="39" t="s">
        <v>2</v>
      </c>
      <c r="J102" s="122">
        <v>300000</v>
      </c>
      <c r="K102" s="123">
        <v>200000</v>
      </c>
      <c r="L102" s="123"/>
      <c r="M102" s="124"/>
      <c r="N102" s="125">
        <f t="shared" si="2"/>
        <v>500000</v>
      </c>
    </row>
    <row r="103" spans="1:14" ht="12.75">
      <c r="A103" s="32"/>
      <c r="B103" s="32"/>
      <c r="C103" s="32"/>
      <c r="D103" s="32"/>
      <c r="E103" s="91"/>
      <c r="F103" s="12"/>
      <c r="G103" s="12"/>
      <c r="H103" s="45"/>
      <c r="I103" s="39" t="s">
        <v>18</v>
      </c>
      <c r="J103" s="17"/>
      <c r="K103" s="17"/>
      <c r="L103" s="17"/>
      <c r="M103" s="17"/>
      <c r="N103" s="64">
        <f t="shared" si="2"/>
        <v>0</v>
      </c>
    </row>
    <row r="104" spans="1:14" ht="12.75">
      <c r="A104" s="32"/>
      <c r="B104" s="32"/>
      <c r="C104" s="32"/>
      <c r="D104" s="32"/>
      <c r="E104" s="91"/>
      <c r="F104" s="12"/>
      <c r="G104" s="12"/>
      <c r="H104" s="45"/>
      <c r="I104" s="43" t="s">
        <v>17</v>
      </c>
      <c r="J104" s="5"/>
      <c r="K104" s="5"/>
      <c r="L104" s="5"/>
      <c r="M104" s="5"/>
      <c r="N104" s="65">
        <f t="shared" si="2"/>
        <v>0</v>
      </c>
    </row>
    <row r="105" spans="1:14" ht="13.5" thickBot="1">
      <c r="A105" s="86"/>
      <c r="B105" s="86"/>
      <c r="C105" s="86"/>
      <c r="D105" s="86"/>
      <c r="E105" s="95"/>
      <c r="F105" s="13"/>
      <c r="G105" s="13"/>
      <c r="H105" s="79"/>
      <c r="I105" s="40" t="s">
        <v>3</v>
      </c>
      <c r="J105" s="3">
        <f>J101-J102</f>
        <v>0</v>
      </c>
      <c r="K105" s="3">
        <f>K101-K102</f>
        <v>0</v>
      </c>
      <c r="L105" s="3">
        <f>L101-L102</f>
        <v>0</v>
      </c>
      <c r="M105" s="3">
        <f>M101-M102</f>
        <v>0</v>
      </c>
      <c r="N105" s="73">
        <f t="shared" si="2"/>
        <v>0</v>
      </c>
    </row>
    <row r="106" spans="1:14" ht="12.75">
      <c r="A106" s="27"/>
      <c r="B106" s="27"/>
      <c r="C106" s="27"/>
      <c r="D106" s="27"/>
      <c r="E106" s="91"/>
      <c r="F106" s="47"/>
      <c r="G106" s="47"/>
      <c r="H106" s="49"/>
      <c r="I106" s="42"/>
      <c r="J106" s="8"/>
      <c r="K106" s="8"/>
      <c r="L106" s="8"/>
      <c r="M106" s="8"/>
      <c r="N106" s="126"/>
    </row>
    <row r="107" spans="1:14" ht="12.75">
      <c r="A107" s="27"/>
      <c r="B107" s="27"/>
      <c r="C107" s="27"/>
      <c r="D107" s="27"/>
      <c r="E107" s="91"/>
      <c r="F107" s="47"/>
      <c r="G107" s="47"/>
      <c r="H107" s="49"/>
      <c r="I107" s="42"/>
      <c r="J107" s="8"/>
      <c r="K107" s="8"/>
      <c r="L107" s="8"/>
      <c r="M107" s="8"/>
      <c r="N107" s="126"/>
    </row>
    <row r="108" spans="1:14" ht="12.75">
      <c r="A108" s="27"/>
      <c r="B108" s="27"/>
      <c r="C108" s="27"/>
      <c r="D108" s="27"/>
      <c r="E108" s="91"/>
      <c r="F108" s="47"/>
      <c r="G108" s="47"/>
      <c r="H108" s="49"/>
      <c r="I108" s="42"/>
      <c r="J108" s="8"/>
      <c r="K108" s="8"/>
      <c r="L108" s="8"/>
      <c r="M108" s="8"/>
      <c r="N108" s="126"/>
    </row>
    <row r="109" spans="1:14" ht="12.75">
      <c r="A109" s="30"/>
      <c r="B109" s="30"/>
      <c r="C109" s="30"/>
      <c r="D109" s="30"/>
      <c r="E109" s="130"/>
      <c r="F109" s="48"/>
      <c r="G109" s="48"/>
      <c r="H109" s="127"/>
      <c r="I109" s="128"/>
      <c r="J109" s="4"/>
      <c r="K109" s="4"/>
      <c r="L109" s="4"/>
      <c r="M109" s="4"/>
      <c r="N109" s="129"/>
    </row>
    <row r="110" spans="1:14" ht="12.75">
      <c r="A110" s="32"/>
      <c r="B110" s="32"/>
      <c r="C110" s="32"/>
      <c r="D110" s="26"/>
      <c r="E110" s="26"/>
      <c r="F110" s="102" t="s">
        <v>10</v>
      </c>
      <c r="G110" s="32"/>
      <c r="H110" s="77"/>
      <c r="I110" s="26"/>
      <c r="J110" s="26"/>
      <c r="K110" s="27"/>
      <c r="L110" s="27"/>
      <c r="M110" s="27"/>
      <c r="N110" s="25"/>
    </row>
    <row r="111" spans="1:14" ht="12.75">
      <c r="A111" s="32"/>
      <c r="B111" s="32"/>
      <c r="C111" s="32"/>
      <c r="D111" s="26"/>
      <c r="E111" s="26"/>
      <c r="F111" s="102" t="s">
        <v>11</v>
      </c>
      <c r="G111" s="26"/>
      <c r="H111" s="98"/>
      <c r="I111" s="26"/>
      <c r="J111" s="131" t="s">
        <v>122</v>
      </c>
      <c r="K111" s="27"/>
      <c r="L111" s="27"/>
      <c r="M111" s="27"/>
      <c r="N111" s="28"/>
    </row>
    <row r="112" spans="1:14" ht="12.75">
      <c r="A112" s="32"/>
      <c r="B112" s="32"/>
      <c r="C112" s="32"/>
      <c r="D112" s="26"/>
      <c r="E112" s="26"/>
      <c r="F112" s="21" t="s">
        <v>12</v>
      </c>
      <c r="G112" s="19"/>
      <c r="H112" s="107"/>
      <c r="I112" s="26"/>
      <c r="J112" s="29"/>
      <c r="K112" s="30"/>
      <c r="L112" s="30"/>
      <c r="M112" s="30"/>
      <c r="N112" s="70"/>
    </row>
    <row r="113" spans="1:14" ht="12.75">
      <c r="A113" s="32"/>
      <c r="B113" s="32"/>
      <c r="C113" s="32"/>
      <c r="D113" s="26"/>
      <c r="E113" s="19" t="s">
        <v>8</v>
      </c>
      <c r="F113" s="21" t="s">
        <v>13</v>
      </c>
      <c r="G113" s="19" t="s">
        <v>19</v>
      </c>
      <c r="H113" s="106" t="s">
        <v>21</v>
      </c>
      <c r="I113" s="136" t="s">
        <v>27</v>
      </c>
      <c r="J113" s="31"/>
      <c r="K113" s="111"/>
      <c r="L113" s="111"/>
      <c r="M113" s="111"/>
      <c r="N113" s="109" t="s">
        <v>37</v>
      </c>
    </row>
    <row r="114" spans="1:14" ht="12.75">
      <c r="A114" s="32"/>
      <c r="B114" s="32"/>
      <c r="C114" s="32"/>
      <c r="D114" s="26"/>
      <c r="E114" s="19" t="s">
        <v>9</v>
      </c>
      <c r="F114" s="103" t="s">
        <v>14</v>
      </c>
      <c r="G114" s="19" t="s">
        <v>20</v>
      </c>
      <c r="H114" s="105" t="s">
        <v>22</v>
      </c>
      <c r="I114" s="136"/>
      <c r="J114" s="34" t="s">
        <v>24</v>
      </c>
      <c r="K114" s="34" t="s">
        <v>25</v>
      </c>
      <c r="L114" s="34" t="s">
        <v>26</v>
      </c>
      <c r="M114" s="36" t="s">
        <v>0</v>
      </c>
      <c r="N114" s="28" t="s">
        <v>38</v>
      </c>
    </row>
    <row r="115" spans="1:14" ht="12.75">
      <c r="A115" s="32" t="s">
        <v>4</v>
      </c>
      <c r="B115" s="32" t="s">
        <v>5</v>
      </c>
      <c r="C115" s="32" t="s">
        <v>6</v>
      </c>
      <c r="D115" s="26" t="s">
        <v>7</v>
      </c>
      <c r="E115" s="19"/>
      <c r="F115" s="21" t="s">
        <v>15</v>
      </c>
      <c r="G115" s="19"/>
      <c r="H115" s="105" t="s">
        <v>23</v>
      </c>
      <c r="I115" s="136"/>
      <c r="J115" s="110"/>
      <c r="K115" s="110"/>
      <c r="L115" s="110"/>
      <c r="M115" s="110"/>
      <c r="N115" s="28" t="s">
        <v>39</v>
      </c>
    </row>
    <row r="116" spans="1:14" ht="12.75">
      <c r="A116" s="33"/>
      <c r="B116" s="33"/>
      <c r="C116" s="33"/>
      <c r="D116" s="29"/>
      <c r="E116" s="35"/>
      <c r="F116" s="37" t="s">
        <v>16</v>
      </c>
      <c r="G116" s="20"/>
      <c r="H116" s="108"/>
      <c r="I116" s="137"/>
      <c r="J116" s="35"/>
      <c r="K116" s="35"/>
      <c r="L116" s="35"/>
      <c r="M116" s="37"/>
      <c r="N116" s="70"/>
    </row>
    <row r="117" spans="1:14" ht="12.75">
      <c r="A117" s="32">
        <v>15</v>
      </c>
      <c r="B117" s="32">
        <v>750</v>
      </c>
      <c r="C117" s="32">
        <v>75095</v>
      </c>
      <c r="D117" s="32">
        <v>6050</v>
      </c>
      <c r="E117" s="26" t="s">
        <v>72</v>
      </c>
      <c r="F117" s="66" t="s">
        <v>34</v>
      </c>
      <c r="G117" s="12" t="s">
        <v>36</v>
      </c>
      <c r="H117" s="98">
        <v>1025000</v>
      </c>
      <c r="I117" s="43" t="s">
        <v>1</v>
      </c>
      <c r="J117" s="6">
        <v>500000</v>
      </c>
      <c r="K117" s="5">
        <v>500000</v>
      </c>
      <c r="L117" s="5"/>
      <c r="M117" s="60"/>
      <c r="N117" s="65">
        <f aca="true" t="shared" si="3" ref="N117:N141">SUM(J117:M117)</f>
        <v>1000000</v>
      </c>
    </row>
    <row r="118" spans="1:14" ht="12.75">
      <c r="A118" s="32"/>
      <c r="B118" s="32"/>
      <c r="C118" s="32"/>
      <c r="D118" s="32"/>
      <c r="E118" s="26" t="s">
        <v>73</v>
      </c>
      <c r="F118" s="66" t="s">
        <v>35</v>
      </c>
      <c r="G118" s="12">
        <v>2009</v>
      </c>
      <c r="H118" s="98"/>
      <c r="I118" s="39" t="s">
        <v>2</v>
      </c>
      <c r="J118" s="122">
        <v>500000</v>
      </c>
      <c r="K118" s="123">
        <v>500000</v>
      </c>
      <c r="L118" s="123"/>
      <c r="M118" s="124"/>
      <c r="N118" s="125">
        <f t="shared" si="3"/>
        <v>1000000</v>
      </c>
    </row>
    <row r="119" spans="1:14" ht="12.75">
      <c r="A119" s="32"/>
      <c r="B119" s="32"/>
      <c r="C119" s="32"/>
      <c r="D119" s="32"/>
      <c r="E119" s="26" t="s">
        <v>74</v>
      </c>
      <c r="F119" s="26"/>
      <c r="G119" s="26"/>
      <c r="H119" s="98"/>
      <c r="I119" s="39" t="s">
        <v>18</v>
      </c>
      <c r="J119" s="17"/>
      <c r="K119" s="17"/>
      <c r="L119" s="17"/>
      <c r="M119" s="17"/>
      <c r="N119" s="64">
        <f t="shared" si="3"/>
        <v>0</v>
      </c>
    </row>
    <row r="120" spans="1:14" ht="12.75">
      <c r="A120" s="32"/>
      <c r="B120" s="32"/>
      <c r="C120" s="32"/>
      <c r="D120" s="32"/>
      <c r="E120" s="26" t="s">
        <v>75</v>
      </c>
      <c r="F120" s="26"/>
      <c r="G120" s="26"/>
      <c r="H120" s="98"/>
      <c r="I120" s="43" t="s">
        <v>17</v>
      </c>
      <c r="J120" s="5"/>
      <c r="K120" s="5"/>
      <c r="L120" s="5"/>
      <c r="M120" s="5"/>
      <c r="N120" s="65">
        <f t="shared" si="3"/>
        <v>0</v>
      </c>
    </row>
    <row r="121" spans="1:14" ht="13.5" thickBot="1">
      <c r="A121" s="86"/>
      <c r="B121" s="86"/>
      <c r="C121" s="86"/>
      <c r="D121" s="86"/>
      <c r="E121" s="97" t="s">
        <v>76</v>
      </c>
      <c r="F121" s="97"/>
      <c r="G121" s="97"/>
      <c r="H121" s="96"/>
      <c r="I121" s="40" t="s">
        <v>3</v>
      </c>
      <c r="J121" s="3">
        <f>J117-J118</f>
        <v>0</v>
      </c>
      <c r="K121" s="3">
        <f>K117-K118</f>
        <v>0</v>
      </c>
      <c r="L121" s="3">
        <f>L117-L118</f>
        <v>0</v>
      </c>
      <c r="M121" s="3">
        <f>M117-M118</f>
        <v>0</v>
      </c>
      <c r="N121" s="73">
        <f t="shared" si="3"/>
        <v>0</v>
      </c>
    </row>
    <row r="122" spans="1:14" ht="12.75">
      <c r="A122" s="87">
        <v>16</v>
      </c>
      <c r="B122" s="87">
        <v>750</v>
      </c>
      <c r="C122" s="87">
        <v>75095</v>
      </c>
      <c r="D122" s="87">
        <v>6050</v>
      </c>
      <c r="E122" s="26" t="s">
        <v>100</v>
      </c>
      <c r="F122" s="100" t="s">
        <v>34</v>
      </c>
      <c r="G122" s="82">
        <v>2010</v>
      </c>
      <c r="H122" s="101">
        <v>180000</v>
      </c>
      <c r="I122" s="99" t="s">
        <v>1</v>
      </c>
      <c r="J122" s="6"/>
      <c r="K122" s="5"/>
      <c r="L122" s="5">
        <v>180000</v>
      </c>
      <c r="M122" s="60"/>
      <c r="N122" s="63">
        <f t="shared" si="3"/>
        <v>180000</v>
      </c>
    </row>
    <row r="123" spans="1:14" ht="12.75">
      <c r="A123" s="32"/>
      <c r="B123" s="32"/>
      <c r="C123" s="32"/>
      <c r="D123" s="32"/>
      <c r="E123" s="26" t="s">
        <v>101</v>
      </c>
      <c r="F123" s="66" t="s">
        <v>35</v>
      </c>
      <c r="G123" s="12"/>
      <c r="H123" s="98"/>
      <c r="I123" s="39" t="s">
        <v>2</v>
      </c>
      <c r="J123" s="122"/>
      <c r="K123" s="123"/>
      <c r="L123" s="123">
        <v>180000</v>
      </c>
      <c r="M123" s="124"/>
      <c r="N123" s="125">
        <f t="shared" si="3"/>
        <v>180000</v>
      </c>
    </row>
    <row r="124" spans="1:14" ht="12.75">
      <c r="A124" s="32"/>
      <c r="B124" s="32"/>
      <c r="C124" s="32"/>
      <c r="D124" s="32"/>
      <c r="E124" s="26" t="s">
        <v>102</v>
      </c>
      <c r="F124" s="26"/>
      <c r="G124" s="26"/>
      <c r="H124" s="98"/>
      <c r="I124" s="39" t="s">
        <v>18</v>
      </c>
      <c r="J124" s="17"/>
      <c r="K124" s="17"/>
      <c r="L124" s="17"/>
      <c r="M124" s="17"/>
      <c r="N124" s="64">
        <f t="shared" si="3"/>
        <v>0</v>
      </c>
    </row>
    <row r="125" spans="1:14" ht="12.75">
      <c r="A125" s="32"/>
      <c r="B125" s="32"/>
      <c r="C125" s="32"/>
      <c r="D125" s="32"/>
      <c r="E125" s="26"/>
      <c r="F125" s="26"/>
      <c r="G125" s="26"/>
      <c r="H125" s="98"/>
      <c r="I125" s="43" t="s">
        <v>17</v>
      </c>
      <c r="J125" s="5"/>
      <c r="K125" s="5"/>
      <c r="L125" s="5"/>
      <c r="M125" s="5"/>
      <c r="N125" s="65">
        <f t="shared" si="3"/>
        <v>0</v>
      </c>
    </row>
    <row r="126" spans="1:14" ht="13.5" thickBot="1">
      <c r="A126" s="86"/>
      <c r="B126" s="86"/>
      <c r="C126" s="86"/>
      <c r="D126" s="86"/>
      <c r="E126" s="86"/>
      <c r="F126" s="97"/>
      <c r="G126" s="86"/>
      <c r="H126" s="96"/>
      <c r="I126" s="40" t="s">
        <v>3</v>
      </c>
      <c r="J126" s="3">
        <f>J122-J123</f>
        <v>0</v>
      </c>
      <c r="K126" s="3">
        <f>K122-K123</f>
        <v>0</v>
      </c>
      <c r="L126" s="3">
        <f>L122-L123</f>
        <v>0</v>
      </c>
      <c r="M126" s="3">
        <f>M122-M123</f>
        <v>0</v>
      </c>
      <c r="N126" s="73">
        <f t="shared" si="3"/>
        <v>0</v>
      </c>
    </row>
    <row r="127" spans="1:14" ht="12.75">
      <c r="A127" s="87">
        <v>17</v>
      </c>
      <c r="B127" s="87">
        <v>754</v>
      </c>
      <c r="C127" s="87">
        <v>75495</v>
      </c>
      <c r="D127" s="87">
        <v>6050</v>
      </c>
      <c r="E127" s="81" t="s">
        <v>77</v>
      </c>
      <c r="F127" s="55" t="s">
        <v>34</v>
      </c>
      <c r="G127" s="14" t="s">
        <v>96</v>
      </c>
      <c r="H127" s="83">
        <v>582000</v>
      </c>
      <c r="I127" s="38" t="s">
        <v>1</v>
      </c>
      <c r="J127" s="6">
        <v>300000</v>
      </c>
      <c r="K127" s="5">
        <v>282000</v>
      </c>
      <c r="L127" s="5"/>
      <c r="M127" s="60"/>
      <c r="N127" s="63">
        <f t="shared" si="3"/>
        <v>582000</v>
      </c>
    </row>
    <row r="128" spans="1:14" ht="12.75">
      <c r="A128" s="32"/>
      <c r="B128" s="32"/>
      <c r="C128" s="32"/>
      <c r="D128" s="32"/>
      <c r="E128" s="27" t="s">
        <v>78</v>
      </c>
      <c r="F128" s="56" t="s">
        <v>35</v>
      </c>
      <c r="G128" s="1">
        <v>2009</v>
      </c>
      <c r="H128" s="84"/>
      <c r="I128" s="39" t="s">
        <v>2</v>
      </c>
      <c r="J128" s="122">
        <v>300000</v>
      </c>
      <c r="K128" s="123">
        <v>282000</v>
      </c>
      <c r="L128" s="123"/>
      <c r="M128" s="124"/>
      <c r="N128" s="125">
        <f t="shared" si="3"/>
        <v>582000</v>
      </c>
    </row>
    <row r="129" spans="1:14" ht="12.75">
      <c r="A129" s="32"/>
      <c r="B129" s="32"/>
      <c r="C129" s="32"/>
      <c r="D129" s="32"/>
      <c r="E129" s="27" t="s">
        <v>79</v>
      </c>
      <c r="F129" s="32"/>
      <c r="G129" s="32"/>
      <c r="H129" s="84"/>
      <c r="I129" s="39" t="s">
        <v>18</v>
      </c>
      <c r="J129" s="17"/>
      <c r="K129" s="17"/>
      <c r="L129" s="17"/>
      <c r="M129" s="17"/>
      <c r="N129" s="64">
        <f t="shared" si="3"/>
        <v>0</v>
      </c>
    </row>
    <row r="130" spans="1:14" ht="12.75">
      <c r="A130" s="32"/>
      <c r="B130" s="32"/>
      <c r="C130" s="32"/>
      <c r="D130" s="32"/>
      <c r="E130" s="27" t="s">
        <v>80</v>
      </c>
      <c r="F130" s="32"/>
      <c r="G130" s="32"/>
      <c r="H130" s="84"/>
      <c r="I130" s="43" t="s">
        <v>17</v>
      </c>
      <c r="J130" s="5"/>
      <c r="K130" s="5"/>
      <c r="L130" s="5"/>
      <c r="M130" s="5"/>
      <c r="N130" s="65">
        <f t="shared" si="3"/>
        <v>0</v>
      </c>
    </row>
    <row r="131" spans="1:14" ht="13.5" thickBot="1">
      <c r="A131" s="86"/>
      <c r="B131" s="86"/>
      <c r="C131" s="86"/>
      <c r="D131" s="86"/>
      <c r="E131" s="54" t="s">
        <v>81</v>
      </c>
      <c r="F131" s="86"/>
      <c r="G131" s="86"/>
      <c r="H131" s="85"/>
      <c r="I131" s="40" t="s">
        <v>3</v>
      </c>
      <c r="J131" s="3">
        <f>J127-J128</f>
        <v>0</v>
      </c>
      <c r="K131" s="3">
        <f>K127-K128</f>
        <v>0</v>
      </c>
      <c r="L131" s="3">
        <f>L127-L128</f>
        <v>0</v>
      </c>
      <c r="M131" s="3">
        <f>M127-M128</f>
        <v>0</v>
      </c>
      <c r="N131" s="73">
        <f t="shared" si="3"/>
        <v>0</v>
      </c>
    </row>
    <row r="132" spans="1:14" ht="12.75">
      <c r="A132" s="32">
        <v>18</v>
      </c>
      <c r="B132" s="32">
        <v>801</v>
      </c>
      <c r="C132" s="32">
        <v>80195</v>
      </c>
      <c r="D132" s="32">
        <v>6050</v>
      </c>
      <c r="E132" s="89" t="s">
        <v>82</v>
      </c>
      <c r="F132" s="56" t="s">
        <v>34</v>
      </c>
      <c r="G132" s="1" t="s">
        <v>36</v>
      </c>
      <c r="H132" s="53">
        <f>10100000+340000</f>
        <v>10440000</v>
      </c>
      <c r="I132" s="50" t="s">
        <v>1</v>
      </c>
      <c r="J132" s="4">
        <f>3513650+340000</f>
        <v>3853650</v>
      </c>
      <c r="K132" s="5">
        <v>6525350</v>
      </c>
      <c r="L132" s="6"/>
      <c r="M132" s="57"/>
      <c r="N132" s="63">
        <f t="shared" si="3"/>
        <v>10379000</v>
      </c>
    </row>
    <row r="133" spans="1:14" ht="12.75">
      <c r="A133" s="32"/>
      <c r="B133" s="32"/>
      <c r="C133" s="32"/>
      <c r="D133" s="32"/>
      <c r="E133" s="89" t="s">
        <v>83</v>
      </c>
      <c r="F133" s="56" t="s">
        <v>35</v>
      </c>
      <c r="G133" s="1">
        <v>2009</v>
      </c>
      <c r="H133" s="78"/>
      <c r="I133" s="50" t="s">
        <v>2</v>
      </c>
      <c r="J133" s="112">
        <f>2459600+340000</f>
        <v>2799600</v>
      </c>
      <c r="K133" s="112">
        <v>4567745</v>
      </c>
      <c r="L133" s="113"/>
      <c r="M133" s="114"/>
      <c r="N133" s="115">
        <f t="shared" si="3"/>
        <v>7367345</v>
      </c>
    </row>
    <row r="134" spans="1:14" ht="12.75">
      <c r="A134" s="32"/>
      <c r="B134" s="32"/>
      <c r="C134" s="32"/>
      <c r="D134" s="32"/>
      <c r="E134" s="89" t="s">
        <v>85</v>
      </c>
      <c r="F134" s="1"/>
      <c r="G134" s="1"/>
      <c r="H134" s="78"/>
      <c r="I134" s="51" t="s">
        <v>18</v>
      </c>
      <c r="J134" s="7"/>
      <c r="K134" s="7"/>
      <c r="L134" s="9"/>
      <c r="M134" s="58"/>
      <c r="N134" s="64">
        <f t="shared" si="3"/>
        <v>0</v>
      </c>
    </row>
    <row r="135" spans="1:14" ht="12.75">
      <c r="A135" s="32"/>
      <c r="B135" s="32"/>
      <c r="C135" s="32"/>
      <c r="D135" s="32"/>
      <c r="E135" s="89" t="s">
        <v>84</v>
      </c>
      <c r="F135" s="1"/>
      <c r="G135" s="1"/>
      <c r="H135" s="78"/>
      <c r="I135" s="46" t="s">
        <v>17</v>
      </c>
      <c r="J135" s="44"/>
      <c r="K135" s="44"/>
      <c r="L135" s="5"/>
      <c r="M135" s="57"/>
      <c r="N135" s="65">
        <f t="shared" si="3"/>
        <v>0</v>
      </c>
    </row>
    <row r="136" spans="1:14" ht="13.5" thickBot="1">
      <c r="A136" s="86"/>
      <c r="B136" s="86"/>
      <c r="C136" s="86"/>
      <c r="D136" s="86"/>
      <c r="E136" s="94"/>
      <c r="F136" s="15"/>
      <c r="G136" s="15"/>
      <c r="H136" s="79"/>
      <c r="I136" s="52" t="s">
        <v>3</v>
      </c>
      <c r="J136" s="3">
        <f>J132-J133</f>
        <v>1054050</v>
      </c>
      <c r="K136" s="3">
        <f>K132-K133</f>
        <v>1957605</v>
      </c>
      <c r="L136" s="2">
        <f>L132-L133</f>
        <v>0</v>
      </c>
      <c r="M136" s="3">
        <f>M132-M133</f>
        <v>0</v>
      </c>
      <c r="N136" s="62">
        <f t="shared" si="3"/>
        <v>3011655</v>
      </c>
    </row>
    <row r="137" spans="1:14" ht="12.75">
      <c r="A137" s="32">
        <v>19</v>
      </c>
      <c r="B137" s="32">
        <v>801</v>
      </c>
      <c r="C137" s="32">
        <v>80195</v>
      </c>
      <c r="D137" s="32">
        <v>6050</v>
      </c>
      <c r="E137" s="91" t="s">
        <v>86</v>
      </c>
      <c r="F137" s="55" t="s">
        <v>34</v>
      </c>
      <c r="G137" s="12" t="s">
        <v>36</v>
      </c>
      <c r="H137" s="45">
        <v>4100000</v>
      </c>
      <c r="I137" s="43" t="s">
        <v>1</v>
      </c>
      <c r="J137" s="4">
        <v>80000</v>
      </c>
      <c r="K137" s="5">
        <v>1020000</v>
      </c>
      <c r="L137" s="5">
        <v>3000000</v>
      </c>
      <c r="M137" s="59"/>
      <c r="N137" s="61">
        <f t="shared" si="3"/>
        <v>4100000</v>
      </c>
    </row>
    <row r="138" spans="1:14" ht="12.75">
      <c r="A138" s="32"/>
      <c r="B138" s="32"/>
      <c r="C138" s="32"/>
      <c r="D138" s="32"/>
      <c r="E138" s="91" t="s">
        <v>87</v>
      </c>
      <c r="F138" s="56" t="s">
        <v>35</v>
      </c>
      <c r="G138" s="12">
        <v>2010</v>
      </c>
      <c r="H138" s="45"/>
      <c r="I138" s="39" t="s">
        <v>2</v>
      </c>
      <c r="J138" s="116">
        <v>80000</v>
      </c>
      <c r="K138" s="117">
        <v>1020000</v>
      </c>
      <c r="L138" s="117">
        <v>3000000</v>
      </c>
      <c r="M138" s="116"/>
      <c r="N138" s="115">
        <f t="shared" si="3"/>
        <v>4100000</v>
      </c>
    </row>
    <row r="139" spans="1:14" ht="12.75">
      <c r="A139" s="32"/>
      <c r="B139" s="32"/>
      <c r="C139" s="32"/>
      <c r="D139" s="32"/>
      <c r="E139" s="91" t="s">
        <v>88</v>
      </c>
      <c r="F139" s="12"/>
      <c r="G139" s="12"/>
      <c r="H139" s="45"/>
      <c r="I139" s="39" t="s">
        <v>18</v>
      </c>
      <c r="J139" s="16"/>
      <c r="K139" s="16"/>
      <c r="L139" s="16"/>
      <c r="M139" s="16"/>
      <c r="N139" s="64">
        <f t="shared" si="3"/>
        <v>0</v>
      </c>
    </row>
    <row r="140" spans="1:14" ht="12.75">
      <c r="A140" s="32"/>
      <c r="B140" s="32"/>
      <c r="C140" s="32"/>
      <c r="D140" s="32"/>
      <c r="E140" s="91"/>
      <c r="F140" s="12"/>
      <c r="G140" s="12"/>
      <c r="H140" s="45"/>
      <c r="I140" s="43" t="s">
        <v>17</v>
      </c>
      <c r="J140" s="44"/>
      <c r="K140" s="44"/>
      <c r="L140" s="44"/>
      <c r="M140" s="44"/>
      <c r="N140" s="65">
        <f t="shared" si="3"/>
        <v>0</v>
      </c>
    </row>
    <row r="141" spans="1:14" ht="13.5" thickBot="1">
      <c r="A141" s="86"/>
      <c r="B141" s="86"/>
      <c r="C141" s="86"/>
      <c r="D141" s="86"/>
      <c r="E141" s="92"/>
      <c r="F141" s="13"/>
      <c r="G141" s="13"/>
      <c r="H141" s="80"/>
      <c r="I141" s="67" t="s">
        <v>3</v>
      </c>
      <c r="J141" s="68">
        <f>J137-J138</f>
        <v>0</v>
      </c>
      <c r="K141" s="3">
        <f>K137-K138</f>
        <v>0</v>
      </c>
      <c r="L141" s="3">
        <f>L137-L138</f>
        <v>0</v>
      </c>
      <c r="M141" s="3">
        <f>M137-M138</f>
        <v>0</v>
      </c>
      <c r="N141" s="62">
        <f t="shared" si="3"/>
        <v>0</v>
      </c>
    </row>
    <row r="142" spans="1:14" ht="12.75">
      <c r="A142" s="27"/>
      <c r="B142" s="27"/>
      <c r="C142" s="27"/>
      <c r="D142" s="27"/>
      <c r="E142" s="47"/>
      <c r="F142" s="47"/>
      <c r="G142" s="47"/>
      <c r="H142" s="49"/>
      <c r="I142" s="42"/>
      <c r="J142" s="8"/>
      <c r="K142" s="8"/>
      <c r="L142" s="8"/>
      <c r="M142" s="8"/>
      <c r="N142" s="126"/>
    </row>
    <row r="143" spans="1:14" ht="12.75">
      <c r="A143" s="27"/>
      <c r="B143" s="27"/>
      <c r="C143" s="27"/>
      <c r="D143" s="27"/>
      <c r="E143" s="47"/>
      <c r="F143" s="47"/>
      <c r="G143" s="47"/>
      <c r="H143" s="49"/>
      <c r="I143" s="42"/>
      <c r="J143" s="8"/>
      <c r="K143" s="8"/>
      <c r="L143" s="8"/>
      <c r="M143" s="8"/>
      <c r="N143" s="126"/>
    </row>
    <row r="144" spans="1:14" ht="12.75">
      <c r="A144" s="27"/>
      <c r="B144" s="27"/>
      <c r="C144" s="27"/>
      <c r="D144" s="27"/>
      <c r="E144" s="47"/>
      <c r="F144" s="47"/>
      <c r="G144" s="47"/>
      <c r="H144" s="49"/>
      <c r="I144" s="42"/>
      <c r="J144" s="8"/>
      <c r="K144" s="8"/>
      <c r="L144" s="8"/>
      <c r="M144" s="8"/>
      <c r="N144" s="126"/>
    </row>
    <row r="145" spans="1:14" ht="12.75">
      <c r="A145" s="30"/>
      <c r="B145" s="30"/>
      <c r="C145" s="30"/>
      <c r="D145" s="30"/>
      <c r="E145" s="48"/>
      <c r="F145" s="48"/>
      <c r="G145" s="48"/>
      <c r="H145" s="127"/>
      <c r="I145" s="128"/>
      <c r="J145" s="4"/>
      <c r="K145" s="4"/>
      <c r="L145" s="4"/>
      <c r="M145" s="4"/>
      <c r="N145" s="129"/>
    </row>
    <row r="146" spans="1:14" ht="12.75">
      <c r="A146" s="32"/>
      <c r="B146" s="32"/>
      <c r="C146" s="32"/>
      <c r="D146" s="26"/>
      <c r="E146" s="26"/>
      <c r="F146" s="102" t="s">
        <v>10</v>
      </c>
      <c r="G146" s="32"/>
      <c r="H146" s="77"/>
      <c r="I146" s="26"/>
      <c r="J146" s="26"/>
      <c r="K146" s="27"/>
      <c r="L146" s="27"/>
      <c r="M146" s="27"/>
      <c r="N146" s="25"/>
    </row>
    <row r="147" spans="1:14" ht="12.75">
      <c r="A147" s="32"/>
      <c r="B147" s="32"/>
      <c r="C147" s="32"/>
      <c r="D147" s="26"/>
      <c r="E147" s="26"/>
      <c r="F147" s="102" t="s">
        <v>11</v>
      </c>
      <c r="G147" s="26"/>
      <c r="H147" s="98"/>
      <c r="I147" s="26"/>
      <c r="J147" s="131" t="s">
        <v>120</v>
      </c>
      <c r="K147" s="27"/>
      <c r="L147" s="27"/>
      <c r="M147" s="27"/>
      <c r="N147" s="28"/>
    </row>
    <row r="148" spans="1:14" ht="12.75">
      <c r="A148" s="32"/>
      <c r="B148" s="32"/>
      <c r="C148" s="32"/>
      <c r="D148" s="26"/>
      <c r="E148" s="26"/>
      <c r="F148" s="21" t="s">
        <v>12</v>
      </c>
      <c r="G148" s="19"/>
      <c r="H148" s="107"/>
      <c r="I148" s="26"/>
      <c r="J148" s="29"/>
      <c r="K148" s="30"/>
      <c r="L148" s="30"/>
      <c r="M148" s="30"/>
      <c r="N148" s="70"/>
    </row>
    <row r="149" spans="1:14" ht="12.75">
      <c r="A149" s="32"/>
      <c r="B149" s="32"/>
      <c r="C149" s="32"/>
      <c r="D149" s="26"/>
      <c r="E149" s="19" t="s">
        <v>8</v>
      </c>
      <c r="F149" s="21" t="s">
        <v>13</v>
      </c>
      <c r="G149" s="19" t="s">
        <v>19</v>
      </c>
      <c r="H149" s="106" t="s">
        <v>21</v>
      </c>
      <c r="I149" s="136" t="s">
        <v>27</v>
      </c>
      <c r="J149" s="31"/>
      <c r="K149" s="111"/>
      <c r="L149" s="111"/>
      <c r="M149" s="111"/>
      <c r="N149" s="109" t="s">
        <v>37</v>
      </c>
    </row>
    <row r="150" spans="1:14" ht="12.75">
      <c r="A150" s="32"/>
      <c r="B150" s="32"/>
      <c r="C150" s="32"/>
      <c r="D150" s="26"/>
      <c r="E150" s="19" t="s">
        <v>9</v>
      </c>
      <c r="F150" s="103" t="s">
        <v>14</v>
      </c>
      <c r="G150" s="19" t="s">
        <v>20</v>
      </c>
      <c r="H150" s="105" t="s">
        <v>22</v>
      </c>
      <c r="I150" s="136"/>
      <c r="J150" s="34" t="s">
        <v>24</v>
      </c>
      <c r="K150" s="34" t="s">
        <v>25</v>
      </c>
      <c r="L150" s="34" t="s">
        <v>26</v>
      </c>
      <c r="M150" s="36" t="s">
        <v>0</v>
      </c>
      <c r="N150" s="28" t="s">
        <v>38</v>
      </c>
    </row>
    <row r="151" spans="1:14" ht="12.75">
      <c r="A151" s="32" t="s">
        <v>4</v>
      </c>
      <c r="B151" s="32" t="s">
        <v>5</v>
      </c>
      <c r="C151" s="32" t="s">
        <v>6</v>
      </c>
      <c r="D151" s="26" t="s">
        <v>7</v>
      </c>
      <c r="E151" s="19"/>
      <c r="F151" s="21" t="s">
        <v>15</v>
      </c>
      <c r="G151" s="19"/>
      <c r="H151" s="105" t="s">
        <v>23</v>
      </c>
      <c r="I151" s="136"/>
      <c r="J151" s="110"/>
      <c r="K151" s="110"/>
      <c r="L151" s="110"/>
      <c r="M151" s="110"/>
      <c r="N151" s="28" t="s">
        <v>39</v>
      </c>
    </row>
    <row r="152" spans="1:14" ht="12.75">
      <c r="A152" s="33"/>
      <c r="B152" s="33"/>
      <c r="C152" s="33"/>
      <c r="D152" s="29"/>
      <c r="E152" s="35"/>
      <c r="F152" s="37" t="s">
        <v>16</v>
      </c>
      <c r="G152" s="20"/>
      <c r="H152" s="108"/>
      <c r="I152" s="137"/>
      <c r="J152" s="35"/>
      <c r="K152" s="35"/>
      <c r="L152" s="35"/>
      <c r="M152" s="37"/>
      <c r="N152" s="70"/>
    </row>
    <row r="153" spans="1:14" ht="12.75">
      <c r="A153" s="32">
        <v>20</v>
      </c>
      <c r="B153" s="32">
        <v>801</v>
      </c>
      <c r="C153" s="32">
        <v>80195</v>
      </c>
      <c r="D153" s="32">
        <v>6050</v>
      </c>
      <c r="E153" s="91" t="s">
        <v>86</v>
      </c>
      <c r="F153" s="56" t="s">
        <v>34</v>
      </c>
      <c r="G153" s="12" t="s">
        <v>36</v>
      </c>
      <c r="H153" s="45">
        <v>5000000</v>
      </c>
      <c r="I153" s="43" t="s">
        <v>1</v>
      </c>
      <c r="J153" s="8">
        <v>1775000</v>
      </c>
      <c r="K153" s="9">
        <v>3225000</v>
      </c>
      <c r="L153" s="10"/>
      <c r="M153" s="58"/>
      <c r="N153" s="61">
        <f aca="true" t="shared" si="4" ref="N153:N177">SUM(J153:M153)</f>
        <v>5000000</v>
      </c>
    </row>
    <row r="154" spans="1:14" ht="12.75">
      <c r="A154" s="32"/>
      <c r="B154" s="32"/>
      <c r="C154" s="32"/>
      <c r="D154" s="32"/>
      <c r="E154" s="91" t="s">
        <v>89</v>
      </c>
      <c r="F154" s="56" t="s">
        <v>35</v>
      </c>
      <c r="G154" s="12">
        <v>2009</v>
      </c>
      <c r="H154" s="45"/>
      <c r="I154" s="38" t="s">
        <v>2</v>
      </c>
      <c r="J154" s="118">
        <v>1275000</v>
      </c>
      <c r="K154" s="112">
        <v>2225000</v>
      </c>
      <c r="L154" s="119"/>
      <c r="M154" s="114"/>
      <c r="N154" s="115">
        <f t="shared" si="4"/>
        <v>3500000</v>
      </c>
    </row>
    <row r="155" spans="1:14" ht="12.75">
      <c r="A155" s="32"/>
      <c r="B155" s="32"/>
      <c r="C155" s="32"/>
      <c r="D155" s="32"/>
      <c r="E155" s="91" t="s">
        <v>85</v>
      </c>
      <c r="F155" s="12"/>
      <c r="G155" s="12"/>
      <c r="H155" s="45"/>
      <c r="I155" s="41" t="s">
        <v>18</v>
      </c>
      <c r="J155" s="71"/>
      <c r="K155" s="7"/>
      <c r="L155" s="10"/>
      <c r="M155" s="58"/>
      <c r="N155" s="61">
        <f t="shared" si="4"/>
        <v>0</v>
      </c>
    </row>
    <row r="156" spans="1:14" ht="12.75">
      <c r="A156" s="32"/>
      <c r="B156" s="32"/>
      <c r="C156" s="32"/>
      <c r="D156" s="32"/>
      <c r="E156" s="91" t="s">
        <v>90</v>
      </c>
      <c r="F156" s="12"/>
      <c r="G156" s="12"/>
      <c r="H156" s="45"/>
      <c r="I156" s="43" t="s">
        <v>17</v>
      </c>
      <c r="J156" s="72"/>
      <c r="K156" s="44"/>
      <c r="L156" s="6"/>
      <c r="M156" s="57"/>
      <c r="N156" s="65">
        <f t="shared" si="4"/>
        <v>0</v>
      </c>
    </row>
    <row r="157" spans="1:14" ht="13.5" thickBot="1">
      <c r="A157" s="86"/>
      <c r="B157" s="86"/>
      <c r="C157" s="86"/>
      <c r="D157" s="86"/>
      <c r="E157" s="92"/>
      <c r="F157" s="13"/>
      <c r="G157" s="13"/>
      <c r="H157" s="80"/>
      <c r="I157" s="40" t="s">
        <v>3</v>
      </c>
      <c r="J157" s="74">
        <f>J153-J154</f>
        <v>500000</v>
      </c>
      <c r="K157" s="74">
        <f>K153-K154</f>
        <v>1000000</v>
      </c>
      <c r="L157" s="74">
        <f>L153-L154</f>
        <v>0</v>
      </c>
      <c r="M157" s="74">
        <f>M153-M154</f>
        <v>0</v>
      </c>
      <c r="N157" s="73">
        <f t="shared" si="4"/>
        <v>1500000</v>
      </c>
    </row>
    <row r="158" spans="1:14" ht="12.75">
      <c r="A158" s="32">
        <v>21</v>
      </c>
      <c r="B158" s="32">
        <v>900</v>
      </c>
      <c r="C158" s="32">
        <v>90095</v>
      </c>
      <c r="D158" s="32">
        <v>6050</v>
      </c>
      <c r="E158" s="91" t="s">
        <v>91</v>
      </c>
      <c r="F158" s="55" t="s">
        <v>34</v>
      </c>
      <c r="G158" s="12" t="s">
        <v>117</v>
      </c>
      <c r="H158" s="45">
        <v>3466587.96</v>
      </c>
      <c r="I158" s="43" t="s">
        <v>1</v>
      </c>
      <c r="J158" s="4">
        <v>1190294</v>
      </c>
      <c r="K158" s="5">
        <v>2210545</v>
      </c>
      <c r="L158" s="6"/>
      <c r="M158" s="57"/>
      <c r="N158" s="65">
        <f t="shared" si="4"/>
        <v>3400839</v>
      </c>
    </row>
    <row r="159" spans="1:14" ht="12.75">
      <c r="A159" s="32"/>
      <c r="B159" s="32"/>
      <c r="C159" s="32"/>
      <c r="D159" s="32"/>
      <c r="E159" s="91" t="s">
        <v>92</v>
      </c>
      <c r="F159" s="56" t="s">
        <v>35</v>
      </c>
      <c r="G159" s="12">
        <v>2009</v>
      </c>
      <c r="H159" s="45"/>
      <c r="I159" s="39" t="s">
        <v>2</v>
      </c>
      <c r="J159" s="116">
        <v>349000</v>
      </c>
      <c r="K159" s="117">
        <v>648200</v>
      </c>
      <c r="L159" s="116"/>
      <c r="M159" s="120"/>
      <c r="N159" s="115">
        <f t="shared" si="4"/>
        <v>997200</v>
      </c>
    </row>
    <row r="160" spans="1:14" ht="12.75">
      <c r="A160" s="32"/>
      <c r="B160" s="32"/>
      <c r="C160" s="32"/>
      <c r="D160" s="32"/>
      <c r="E160" s="91" t="s">
        <v>33</v>
      </c>
      <c r="F160" s="12"/>
      <c r="G160" s="12"/>
      <c r="H160" s="45"/>
      <c r="I160" s="39" t="s">
        <v>18</v>
      </c>
      <c r="J160" s="16"/>
      <c r="K160" s="16"/>
      <c r="L160" s="16"/>
      <c r="M160" s="16"/>
      <c r="N160" s="64">
        <f t="shared" si="4"/>
        <v>0</v>
      </c>
    </row>
    <row r="161" spans="1:14" ht="12.75">
      <c r="A161" s="32"/>
      <c r="B161" s="32"/>
      <c r="C161" s="32"/>
      <c r="D161" s="32"/>
      <c r="E161" s="91"/>
      <c r="F161" s="12"/>
      <c r="G161" s="12"/>
      <c r="H161" s="45"/>
      <c r="I161" s="43" t="s">
        <v>17</v>
      </c>
      <c r="J161" s="44"/>
      <c r="K161" s="44"/>
      <c r="L161" s="44"/>
      <c r="M161" s="44"/>
      <c r="N161" s="65">
        <f t="shared" si="4"/>
        <v>0</v>
      </c>
    </row>
    <row r="162" spans="1:14" ht="13.5" thickBot="1">
      <c r="A162" s="86"/>
      <c r="B162" s="86"/>
      <c r="C162" s="86"/>
      <c r="D162" s="86"/>
      <c r="E162" s="92"/>
      <c r="F162" s="13"/>
      <c r="G162" s="13"/>
      <c r="H162" s="79"/>
      <c r="I162" s="67" t="s">
        <v>3</v>
      </c>
      <c r="J162" s="3">
        <f>J158-J159</f>
        <v>841294</v>
      </c>
      <c r="K162" s="3">
        <f>K158-K159</f>
        <v>1562345</v>
      </c>
      <c r="L162" s="3">
        <f>L158-L159</f>
        <v>0</v>
      </c>
      <c r="M162" s="3">
        <f>M158-M159</f>
        <v>0</v>
      </c>
      <c r="N162" s="73">
        <f t="shared" si="4"/>
        <v>2403639</v>
      </c>
    </row>
    <row r="163" spans="1:14" ht="12.75">
      <c r="A163" s="32">
        <v>22</v>
      </c>
      <c r="B163" s="32">
        <v>921</v>
      </c>
      <c r="C163" s="32">
        <v>92195</v>
      </c>
      <c r="D163" s="32">
        <v>6050</v>
      </c>
      <c r="E163" s="91" t="s">
        <v>103</v>
      </c>
      <c r="F163" s="55" t="s">
        <v>34</v>
      </c>
      <c r="G163" s="12" t="s">
        <v>36</v>
      </c>
      <c r="H163" s="45">
        <v>3005978</v>
      </c>
      <c r="I163" s="38" t="s">
        <v>1</v>
      </c>
      <c r="J163" s="6">
        <v>1050022</v>
      </c>
      <c r="K163" s="5">
        <v>1800040</v>
      </c>
      <c r="L163" s="5"/>
      <c r="M163" s="60"/>
      <c r="N163" s="65">
        <f t="shared" si="4"/>
        <v>2850062</v>
      </c>
    </row>
    <row r="164" spans="1:14" ht="12.75">
      <c r="A164" s="32"/>
      <c r="B164" s="32"/>
      <c r="C164" s="32"/>
      <c r="D164" s="32"/>
      <c r="E164" s="91" t="s">
        <v>104</v>
      </c>
      <c r="F164" s="56" t="s">
        <v>35</v>
      </c>
      <c r="G164" s="12">
        <v>2009</v>
      </c>
      <c r="H164" s="45"/>
      <c r="I164" s="39" t="s">
        <v>2</v>
      </c>
      <c r="J164" s="122">
        <v>315000</v>
      </c>
      <c r="K164" s="123">
        <v>585062</v>
      </c>
      <c r="L164" s="123"/>
      <c r="M164" s="124"/>
      <c r="N164" s="125">
        <f t="shared" si="4"/>
        <v>900062</v>
      </c>
    </row>
    <row r="165" spans="1:14" ht="12.75">
      <c r="A165" s="32"/>
      <c r="B165" s="32"/>
      <c r="C165" s="32"/>
      <c r="D165" s="32"/>
      <c r="E165" s="91" t="s">
        <v>105</v>
      </c>
      <c r="F165" s="12"/>
      <c r="G165" s="12"/>
      <c r="H165" s="45"/>
      <c r="I165" s="39" t="s">
        <v>18</v>
      </c>
      <c r="J165" s="17"/>
      <c r="K165" s="17"/>
      <c r="L165" s="17"/>
      <c r="M165" s="17"/>
      <c r="N165" s="64">
        <f t="shared" si="4"/>
        <v>0</v>
      </c>
    </row>
    <row r="166" spans="1:14" ht="12.75">
      <c r="A166" s="32"/>
      <c r="B166" s="32"/>
      <c r="C166" s="32"/>
      <c r="D166" s="32"/>
      <c r="E166" s="91" t="s">
        <v>106</v>
      </c>
      <c r="F166" s="12"/>
      <c r="G166" s="12"/>
      <c r="H166" s="45"/>
      <c r="I166" s="43" t="s">
        <v>17</v>
      </c>
      <c r="J166" s="5"/>
      <c r="K166" s="5"/>
      <c r="L166" s="5"/>
      <c r="M166" s="5"/>
      <c r="N166" s="65">
        <f t="shared" si="4"/>
        <v>0</v>
      </c>
    </row>
    <row r="167" spans="1:14" ht="13.5" thickBot="1">
      <c r="A167" s="86"/>
      <c r="B167" s="86"/>
      <c r="C167" s="86"/>
      <c r="D167" s="86"/>
      <c r="E167" s="95" t="s">
        <v>107</v>
      </c>
      <c r="F167" s="13"/>
      <c r="G167" s="13"/>
      <c r="H167" s="79"/>
      <c r="I167" s="40" t="s">
        <v>3</v>
      </c>
      <c r="J167" s="3">
        <f>J163-J164</f>
        <v>735022</v>
      </c>
      <c r="K167" s="3">
        <f>K163-K164</f>
        <v>1214978</v>
      </c>
      <c r="L167" s="3">
        <f>L163-L164</f>
        <v>0</v>
      </c>
      <c r="M167" s="3">
        <f>M163-M164</f>
        <v>0</v>
      </c>
      <c r="N167" s="73">
        <f t="shared" si="4"/>
        <v>1950000</v>
      </c>
    </row>
    <row r="168" spans="1:14" ht="12.75">
      <c r="A168" s="87">
        <v>23</v>
      </c>
      <c r="B168" s="32">
        <v>921</v>
      </c>
      <c r="C168" s="32">
        <v>92195</v>
      </c>
      <c r="D168" s="32">
        <v>6050</v>
      </c>
      <c r="E168" s="26" t="s">
        <v>108</v>
      </c>
      <c r="F168" s="100" t="s">
        <v>34</v>
      </c>
      <c r="G168" s="82" t="s">
        <v>96</v>
      </c>
      <c r="H168" s="101">
        <f>2000000-400000</f>
        <v>1600000</v>
      </c>
      <c r="I168" s="99" t="s">
        <v>1</v>
      </c>
      <c r="J168" s="6">
        <f>500000-400000</f>
        <v>100000</v>
      </c>
      <c r="K168" s="5">
        <v>1500000</v>
      </c>
      <c r="L168" s="5"/>
      <c r="M168" s="60"/>
      <c r="N168" s="63">
        <f t="shared" si="4"/>
        <v>1600000</v>
      </c>
    </row>
    <row r="169" spans="1:14" ht="12.75">
      <c r="A169" s="32"/>
      <c r="B169" s="32"/>
      <c r="C169" s="32"/>
      <c r="D169" s="32"/>
      <c r="E169" s="26" t="s">
        <v>109</v>
      </c>
      <c r="F169" s="66" t="s">
        <v>35</v>
      </c>
      <c r="G169" s="12">
        <v>2009</v>
      </c>
      <c r="H169" s="98"/>
      <c r="I169" s="39" t="s">
        <v>2</v>
      </c>
      <c r="J169" s="122">
        <f>500000-400000</f>
        <v>100000</v>
      </c>
      <c r="K169" s="123">
        <v>1500000</v>
      </c>
      <c r="L169" s="123"/>
      <c r="M169" s="124"/>
      <c r="N169" s="125">
        <f t="shared" si="4"/>
        <v>1600000</v>
      </c>
    </row>
    <row r="170" spans="1:14" ht="12.75">
      <c r="A170" s="32"/>
      <c r="B170" s="32"/>
      <c r="C170" s="32"/>
      <c r="D170" s="32"/>
      <c r="E170" s="26" t="s">
        <v>110</v>
      </c>
      <c r="F170" s="26"/>
      <c r="G170" s="26"/>
      <c r="H170" s="98"/>
      <c r="I170" s="39" t="s">
        <v>18</v>
      </c>
      <c r="J170" s="17"/>
      <c r="K170" s="17"/>
      <c r="L170" s="17"/>
      <c r="M170" s="17"/>
      <c r="N170" s="64">
        <f t="shared" si="4"/>
        <v>0</v>
      </c>
    </row>
    <row r="171" spans="1:14" ht="12.75">
      <c r="A171" s="32"/>
      <c r="B171" s="32"/>
      <c r="C171" s="32"/>
      <c r="D171" s="32"/>
      <c r="E171" s="26" t="s">
        <v>31</v>
      </c>
      <c r="F171" s="26"/>
      <c r="G171" s="26"/>
      <c r="H171" s="98"/>
      <c r="I171" s="43" t="s">
        <v>17</v>
      </c>
      <c r="J171" s="5"/>
      <c r="K171" s="5"/>
      <c r="L171" s="5"/>
      <c r="M171" s="5"/>
      <c r="N171" s="65">
        <f t="shared" si="4"/>
        <v>0</v>
      </c>
    </row>
    <row r="172" spans="1:14" ht="13.5" thickBot="1">
      <c r="A172" s="86"/>
      <c r="B172" s="86"/>
      <c r="C172" s="86"/>
      <c r="D172" s="86"/>
      <c r="E172" s="86" t="s">
        <v>33</v>
      </c>
      <c r="F172" s="86"/>
      <c r="G172" s="86"/>
      <c r="H172" s="96"/>
      <c r="I172" s="40" t="s">
        <v>3</v>
      </c>
      <c r="J172" s="3">
        <f>J168-J169</f>
        <v>0</v>
      </c>
      <c r="K172" s="3">
        <f>K168-K169</f>
        <v>0</v>
      </c>
      <c r="L172" s="3">
        <f>L168-L169</f>
        <v>0</v>
      </c>
      <c r="M172" s="3">
        <f>M168-M169</f>
        <v>0</v>
      </c>
      <c r="N172" s="73">
        <f t="shared" si="4"/>
        <v>0</v>
      </c>
    </row>
    <row r="173" spans="1:14" ht="12.75">
      <c r="A173" s="32">
        <v>24</v>
      </c>
      <c r="B173" s="32">
        <v>921</v>
      </c>
      <c r="C173" s="32">
        <v>92195</v>
      </c>
      <c r="D173" s="32">
        <v>6050</v>
      </c>
      <c r="E173" s="91" t="s">
        <v>111</v>
      </c>
      <c r="F173" s="55" t="s">
        <v>34</v>
      </c>
      <c r="G173" s="12" t="s">
        <v>36</v>
      </c>
      <c r="H173" s="45">
        <v>5000000</v>
      </c>
      <c r="I173" s="38" t="s">
        <v>1</v>
      </c>
      <c r="J173" s="6">
        <v>150000</v>
      </c>
      <c r="K173" s="5">
        <v>1694350</v>
      </c>
      <c r="L173" s="5">
        <v>3146650</v>
      </c>
      <c r="M173" s="60"/>
      <c r="N173" s="63">
        <f t="shared" si="4"/>
        <v>4991000</v>
      </c>
    </row>
    <row r="174" spans="1:14" ht="12.75">
      <c r="A174" s="32"/>
      <c r="B174" s="32"/>
      <c r="C174" s="32"/>
      <c r="D174" s="32"/>
      <c r="E174" s="91" t="s">
        <v>112</v>
      </c>
      <c r="F174" s="56" t="s">
        <v>35</v>
      </c>
      <c r="G174" s="12">
        <v>2010</v>
      </c>
      <c r="H174" s="45"/>
      <c r="I174" s="39" t="s">
        <v>2</v>
      </c>
      <c r="J174" s="122">
        <v>150000</v>
      </c>
      <c r="K174" s="123">
        <v>556850</v>
      </c>
      <c r="L174" s="123">
        <v>1034150</v>
      </c>
      <c r="M174" s="124"/>
      <c r="N174" s="125">
        <f t="shared" si="4"/>
        <v>1741000</v>
      </c>
    </row>
    <row r="175" spans="1:14" ht="12.75">
      <c r="A175" s="32"/>
      <c r="B175" s="32"/>
      <c r="C175" s="32"/>
      <c r="D175" s="32"/>
      <c r="E175" s="91"/>
      <c r="F175" s="12"/>
      <c r="G175" s="12"/>
      <c r="H175" s="45"/>
      <c r="I175" s="39" t="s">
        <v>18</v>
      </c>
      <c r="J175" s="17"/>
      <c r="K175" s="17"/>
      <c r="L175" s="17"/>
      <c r="M175" s="17"/>
      <c r="N175" s="64">
        <f t="shared" si="4"/>
        <v>0</v>
      </c>
    </row>
    <row r="176" spans="1:14" ht="12.75">
      <c r="A176" s="32"/>
      <c r="B176" s="32"/>
      <c r="C176" s="32"/>
      <c r="D176" s="32"/>
      <c r="E176" s="91"/>
      <c r="F176" s="12"/>
      <c r="G176" s="12"/>
      <c r="H176" s="45"/>
      <c r="I176" s="43" t="s">
        <v>17</v>
      </c>
      <c r="J176" s="5"/>
      <c r="K176" s="5"/>
      <c r="L176" s="5"/>
      <c r="M176" s="5"/>
      <c r="N176" s="65">
        <f t="shared" si="4"/>
        <v>0</v>
      </c>
    </row>
    <row r="177" spans="1:14" ht="13.5" thickBot="1">
      <c r="A177" s="86"/>
      <c r="B177" s="86"/>
      <c r="C177" s="86"/>
      <c r="D177" s="86"/>
      <c r="E177" s="95"/>
      <c r="F177" s="13"/>
      <c r="G177" s="13"/>
      <c r="H177" s="79"/>
      <c r="I177" s="40" t="s">
        <v>3</v>
      </c>
      <c r="J177" s="3">
        <f>J173-J174</f>
        <v>0</v>
      </c>
      <c r="K177" s="3">
        <f>K173-K174</f>
        <v>1137500</v>
      </c>
      <c r="L177" s="3">
        <f>L173-L174</f>
        <v>2112500</v>
      </c>
      <c r="M177" s="3">
        <f>M173-M174</f>
        <v>0</v>
      </c>
      <c r="N177" s="73">
        <f t="shared" si="4"/>
        <v>3250000</v>
      </c>
    </row>
    <row r="178" spans="1:14" ht="12.75">
      <c r="A178" s="27"/>
      <c r="B178" s="27"/>
      <c r="C178" s="27"/>
      <c r="D178" s="27"/>
      <c r="E178" s="91"/>
      <c r="F178" s="47"/>
      <c r="G178" s="47"/>
      <c r="H178" s="49"/>
      <c r="I178" s="42"/>
      <c r="J178" s="8"/>
      <c r="K178" s="8"/>
      <c r="L178" s="8"/>
      <c r="M178" s="8"/>
      <c r="N178" s="126"/>
    </row>
    <row r="179" spans="1:14" ht="12.75">
      <c r="A179" s="27"/>
      <c r="B179" s="27"/>
      <c r="C179" s="27"/>
      <c r="D179" s="27"/>
      <c r="E179" s="91"/>
      <c r="F179" s="47"/>
      <c r="G179" s="47"/>
      <c r="H179" s="49"/>
      <c r="I179" s="42"/>
      <c r="J179" s="8"/>
      <c r="K179" s="8"/>
      <c r="L179" s="8"/>
      <c r="M179" s="8"/>
      <c r="N179" s="126"/>
    </row>
    <row r="180" spans="1:14" ht="12.75">
      <c r="A180" s="27"/>
      <c r="B180" s="27"/>
      <c r="C180" s="27"/>
      <c r="D180" s="27"/>
      <c r="E180" s="91"/>
      <c r="F180" s="47"/>
      <c r="G180" s="47"/>
      <c r="H180" s="49"/>
      <c r="I180" s="42"/>
      <c r="J180" s="8"/>
      <c r="K180" s="8"/>
      <c r="L180" s="8"/>
      <c r="M180" s="8"/>
      <c r="N180" s="126"/>
    </row>
    <row r="181" spans="1:14" ht="12.75">
      <c r="A181" s="30"/>
      <c r="B181" s="30"/>
      <c r="C181" s="30"/>
      <c r="D181" s="30"/>
      <c r="E181" s="130"/>
      <c r="F181" s="48"/>
      <c r="G181" s="48"/>
      <c r="H181" s="127"/>
      <c r="I181" s="128"/>
      <c r="J181" s="4"/>
      <c r="K181" s="4"/>
      <c r="L181" s="4"/>
      <c r="M181" s="4"/>
      <c r="N181" s="129"/>
    </row>
    <row r="182" spans="1:14" ht="12.75">
      <c r="A182" s="32"/>
      <c r="B182" s="32"/>
      <c r="C182" s="32"/>
      <c r="D182" s="26"/>
      <c r="E182" s="26"/>
      <c r="F182" s="102" t="s">
        <v>10</v>
      </c>
      <c r="G182" s="32"/>
      <c r="H182" s="77"/>
      <c r="I182" s="26"/>
      <c r="J182" s="26"/>
      <c r="K182" s="27"/>
      <c r="L182" s="27"/>
      <c r="M182" s="27"/>
      <c r="N182" s="25"/>
    </row>
    <row r="183" spans="1:14" ht="12.75">
      <c r="A183" s="32"/>
      <c r="B183" s="32"/>
      <c r="C183" s="32"/>
      <c r="D183" s="26"/>
      <c r="E183" s="26"/>
      <c r="F183" s="102" t="s">
        <v>11</v>
      </c>
      <c r="G183" s="26"/>
      <c r="H183" s="98"/>
      <c r="I183" s="26"/>
      <c r="J183" s="131" t="s">
        <v>122</v>
      </c>
      <c r="K183" s="27"/>
      <c r="L183" s="27"/>
      <c r="M183" s="27"/>
      <c r="N183" s="28"/>
    </row>
    <row r="184" spans="1:14" ht="12.75">
      <c r="A184" s="32"/>
      <c r="B184" s="32"/>
      <c r="C184" s="32"/>
      <c r="D184" s="26"/>
      <c r="E184" s="26"/>
      <c r="F184" s="21" t="s">
        <v>12</v>
      </c>
      <c r="G184" s="19"/>
      <c r="H184" s="107"/>
      <c r="I184" s="26"/>
      <c r="J184" s="29"/>
      <c r="K184" s="30"/>
      <c r="L184" s="30"/>
      <c r="M184" s="30"/>
      <c r="N184" s="70"/>
    </row>
    <row r="185" spans="1:14" ht="12.75">
      <c r="A185" s="32"/>
      <c r="B185" s="32"/>
      <c r="C185" s="32"/>
      <c r="D185" s="26"/>
      <c r="E185" s="19" t="s">
        <v>8</v>
      </c>
      <c r="F185" s="21" t="s">
        <v>13</v>
      </c>
      <c r="G185" s="19" t="s">
        <v>19</v>
      </c>
      <c r="H185" s="106" t="s">
        <v>21</v>
      </c>
      <c r="I185" s="136" t="s">
        <v>27</v>
      </c>
      <c r="J185" s="31"/>
      <c r="K185" s="111"/>
      <c r="L185" s="111"/>
      <c r="M185" s="111"/>
      <c r="N185" s="109" t="s">
        <v>37</v>
      </c>
    </row>
    <row r="186" spans="1:14" ht="12.75">
      <c r="A186" s="32"/>
      <c r="B186" s="32"/>
      <c r="C186" s="32"/>
      <c r="D186" s="26"/>
      <c r="E186" s="19" t="s">
        <v>9</v>
      </c>
      <c r="F186" s="103" t="s">
        <v>14</v>
      </c>
      <c r="G186" s="19" t="s">
        <v>20</v>
      </c>
      <c r="H186" s="105" t="s">
        <v>22</v>
      </c>
      <c r="I186" s="136"/>
      <c r="J186" s="34" t="s">
        <v>24</v>
      </c>
      <c r="K186" s="34" t="s">
        <v>25</v>
      </c>
      <c r="L186" s="34" t="s">
        <v>26</v>
      </c>
      <c r="M186" s="36" t="s">
        <v>0</v>
      </c>
      <c r="N186" s="28" t="s">
        <v>38</v>
      </c>
    </row>
    <row r="187" spans="1:14" ht="12.75">
      <c r="A187" s="32" t="s">
        <v>4</v>
      </c>
      <c r="B187" s="32" t="s">
        <v>5</v>
      </c>
      <c r="C187" s="32" t="s">
        <v>6</v>
      </c>
      <c r="D187" s="26" t="s">
        <v>7</v>
      </c>
      <c r="E187" s="19"/>
      <c r="F187" s="21" t="s">
        <v>15</v>
      </c>
      <c r="G187" s="19"/>
      <c r="H187" s="105" t="s">
        <v>23</v>
      </c>
      <c r="I187" s="136"/>
      <c r="J187" s="110"/>
      <c r="K187" s="110"/>
      <c r="L187" s="110"/>
      <c r="M187" s="110"/>
      <c r="N187" s="28" t="s">
        <v>39</v>
      </c>
    </row>
    <row r="188" spans="1:14" ht="12.75">
      <c r="A188" s="33"/>
      <c r="B188" s="33"/>
      <c r="C188" s="33"/>
      <c r="D188" s="29"/>
      <c r="E188" s="35"/>
      <c r="F188" s="37" t="s">
        <v>16</v>
      </c>
      <c r="G188" s="20"/>
      <c r="H188" s="108"/>
      <c r="I188" s="137"/>
      <c r="J188" s="35"/>
      <c r="K188" s="35"/>
      <c r="L188" s="35"/>
      <c r="M188" s="37"/>
      <c r="N188" s="70"/>
    </row>
    <row r="189" spans="1:14" ht="12.75">
      <c r="A189" s="32">
        <v>25</v>
      </c>
      <c r="B189" s="32">
        <v>921</v>
      </c>
      <c r="C189" s="32">
        <v>92195</v>
      </c>
      <c r="D189" s="32">
        <v>6050</v>
      </c>
      <c r="E189" s="26" t="s">
        <v>113</v>
      </c>
      <c r="F189" s="66" t="s">
        <v>34</v>
      </c>
      <c r="G189" s="12" t="s">
        <v>96</v>
      </c>
      <c r="H189" s="98">
        <v>1300000</v>
      </c>
      <c r="I189" s="43" t="s">
        <v>1</v>
      </c>
      <c r="J189" s="6">
        <v>1000000</v>
      </c>
      <c r="K189" s="5">
        <v>300000</v>
      </c>
      <c r="L189" s="5"/>
      <c r="M189" s="60"/>
      <c r="N189" s="65">
        <f aca="true" t="shared" si="5" ref="N189:N198">SUM(J189:M189)</f>
        <v>1300000</v>
      </c>
    </row>
    <row r="190" spans="1:16" ht="12.75">
      <c r="A190" s="32"/>
      <c r="B190" s="32"/>
      <c r="C190" s="32"/>
      <c r="D190" s="32"/>
      <c r="E190" s="26" t="s">
        <v>114</v>
      </c>
      <c r="F190" s="66" t="s">
        <v>35</v>
      </c>
      <c r="G190" s="12">
        <v>2009</v>
      </c>
      <c r="H190" s="98"/>
      <c r="I190" s="39" t="s">
        <v>2</v>
      </c>
      <c r="J190" s="122">
        <v>1000000</v>
      </c>
      <c r="K190" s="123">
        <v>300000</v>
      </c>
      <c r="L190" s="123"/>
      <c r="M190" s="124"/>
      <c r="N190" s="125">
        <f t="shared" si="5"/>
        <v>1300000</v>
      </c>
      <c r="P190" s="135"/>
    </row>
    <row r="191" spans="1:14" ht="12.75">
      <c r="A191" s="32"/>
      <c r="B191" s="32"/>
      <c r="C191" s="32"/>
      <c r="D191" s="32"/>
      <c r="E191" s="26" t="s">
        <v>124</v>
      </c>
      <c r="F191" s="26"/>
      <c r="G191" s="26"/>
      <c r="H191" s="98"/>
      <c r="I191" s="39" t="s">
        <v>18</v>
      </c>
      <c r="J191" s="17"/>
      <c r="K191" s="17"/>
      <c r="L191" s="17"/>
      <c r="M191" s="17"/>
      <c r="N191" s="64">
        <f t="shared" si="5"/>
        <v>0</v>
      </c>
    </row>
    <row r="192" spans="1:14" ht="12.75">
      <c r="A192" s="32"/>
      <c r="B192" s="32"/>
      <c r="C192" s="32"/>
      <c r="D192" s="32"/>
      <c r="E192" s="26" t="s">
        <v>115</v>
      </c>
      <c r="F192" s="26"/>
      <c r="G192" s="26"/>
      <c r="H192" s="98"/>
      <c r="I192" s="43" t="s">
        <v>17</v>
      </c>
      <c r="J192" s="5"/>
      <c r="K192" s="5"/>
      <c r="L192" s="5"/>
      <c r="M192" s="5"/>
      <c r="N192" s="65">
        <f t="shared" si="5"/>
        <v>0</v>
      </c>
    </row>
    <row r="193" spans="1:14" ht="13.5" thickBot="1">
      <c r="A193" s="86"/>
      <c r="B193" s="86"/>
      <c r="C193" s="86"/>
      <c r="D193" s="86"/>
      <c r="E193" s="86"/>
      <c r="F193" s="86"/>
      <c r="G193" s="86"/>
      <c r="H193" s="96"/>
      <c r="I193" s="40" t="s">
        <v>3</v>
      </c>
      <c r="J193" s="3">
        <f>J189-J190</f>
        <v>0</v>
      </c>
      <c r="K193" s="3">
        <f>K189-K190</f>
        <v>0</v>
      </c>
      <c r="L193" s="3">
        <f>L189-L190</f>
        <v>0</v>
      </c>
      <c r="M193" s="3">
        <f>M189-M190</f>
        <v>0</v>
      </c>
      <c r="N193" s="73">
        <f t="shared" si="5"/>
        <v>0</v>
      </c>
    </row>
    <row r="194" spans="1:14" ht="12.75">
      <c r="A194" s="133"/>
      <c r="I194" s="43" t="s">
        <v>1</v>
      </c>
      <c r="J194" s="6">
        <f>J15+J20+J25+J30+J45+J50+J55+J60+J65+J81+J86+J91+J96+J117+J122+J127+J132+J137+J153+J158+J163+J168+J173+J189+J101</f>
        <v>27411835</v>
      </c>
      <c r="K194" s="6">
        <f>K15+K20+K25+K30+K45+K50+K55+K60+K65+K81+K86+K91+K96+K117+K122+K127+K132+K137+K153+K158+K163+K168+K173+K189+K101</f>
        <v>50927480</v>
      </c>
      <c r="L194" s="6">
        <f>L15+L20+L25+L30+L45+L50+L55+L60+L65+L81+L86+L91+L96+L117+L122+L127+L132+L137+L153+L158+L163+L168+L173+L189+L101</f>
        <v>14196650</v>
      </c>
      <c r="M194" s="6">
        <f>M15+M20+M25+M30+M45+M50+M55+M60+M65+M81+M86+M91+M96+M117+M122+M127+M132+M137+M153+M158+M163+M168+M173+M189</f>
        <v>0</v>
      </c>
      <c r="N194" s="65">
        <f t="shared" si="5"/>
        <v>92535965</v>
      </c>
    </row>
    <row r="195" spans="1:16" ht="15">
      <c r="A195" s="26"/>
      <c r="E195" s="22" t="s">
        <v>116</v>
      </c>
      <c r="I195" s="39" t="s">
        <v>2</v>
      </c>
      <c r="J195" s="122">
        <f>J16+J21+J26+J31+J46+J51+J56+J61+J82+J87+J97+J102+J118+J123+J128+J133+J138+J154+J159+J164+J169+J174+J190+J92+J66</f>
        <v>13933714</v>
      </c>
      <c r="K195" s="122">
        <f>K16+K21+K26+K31+K46+K51+K56+K61+K82+K87+K97+K102+K118+K123+K128+K133+K138+K154+K159+K164+K169+K174+K190+K92+K66</f>
        <v>25299370</v>
      </c>
      <c r="L195" s="122">
        <f>L16+L21+L26+L31+L46+L51+L56+L61+L82+L87+L97+L102+L118+L123+L128+L133+L138+L154+L159+L164+L169+L174+L190+L92+L66</f>
        <v>9646650</v>
      </c>
      <c r="M195" s="122">
        <f>M16+M21+M26+M31+M51+M56+M82+M87+M92+M97+M102+M118+M123+M128+M133+M138+M154+M159+M164+M169+M190</f>
        <v>0</v>
      </c>
      <c r="N195" s="125">
        <f t="shared" si="5"/>
        <v>48879734</v>
      </c>
      <c r="P195" s="135"/>
    </row>
    <row r="196" spans="1:14" ht="12.75">
      <c r="A196" s="26"/>
      <c r="I196" s="39" t="s">
        <v>18</v>
      </c>
      <c r="J196" s="17"/>
      <c r="K196" s="17"/>
      <c r="L196" s="17"/>
      <c r="M196" s="17"/>
      <c r="N196" s="64">
        <f t="shared" si="5"/>
        <v>0</v>
      </c>
    </row>
    <row r="197" spans="1:14" ht="12.75">
      <c r="A197" s="26"/>
      <c r="I197" s="43" t="s">
        <v>17</v>
      </c>
      <c r="J197" s="5"/>
      <c r="K197" s="5"/>
      <c r="L197" s="5"/>
      <c r="M197" s="5"/>
      <c r="N197" s="65">
        <f t="shared" si="5"/>
        <v>0</v>
      </c>
    </row>
    <row r="198" spans="1:14" ht="13.5" thickBot="1">
      <c r="A198" s="97"/>
      <c r="B198" s="54"/>
      <c r="C198" s="54"/>
      <c r="D198" s="54"/>
      <c r="E198" s="54"/>
      <c r="F198" s="54"/>
      <c r="G198" s="54"/>
      <c r="H198" s="85"/>
      <c r="I198" s="40" t="s">
        <v>3</v>
      </c>
      <c r="J198" s="3">
        <f>J194-J195</f>
        <v>13478121</v>
      </c>
      <c r="K198" s="3">
        <f>K194-K195</f>
        <v>25628110</v>
      </c>
      <c r="L198" s="3">
        <f>L194-L195</f>
        <v>4550000</v>
      </c>
      <c r="M198" s="3">
        <f>M194-M195</f>
        <v>0</v>
      </c>
      <c r="N198" s="73">
        <f t="shared" si="5"/>
        <v>43656231</v>
      </c>
    </row>
  </sheetData>
  <mergeCells count="12">
    <mergeCell ref="I149:I150"/>
    <mergeCell ref="I151:I152"/>
    <mergeCell ref="I185:I186"/>
    <mergeCell ref="I187:I188"/>
    <mergeCell ref="I13:I14"/>
    <mergeCell ref="I11:I12"/>
    <mergeCell ref="I41:I42"/>
    <mergeCell ref="I43:I44"/>
    <mergeCell ref="I77:I78"/>
    <mergeCell ref="I79:I80"/>
    <mergeCell ref="I113:I114"/>
    <mergeCell ref="I115:I11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2007-11-14T09:35:48Z</cp:lastPrinted>
  <dcterms:created xsi:type="dcterms:W3CDTF">2007-11-09T06:58:48Z</dcterms:created>
  <dcterms:modified xsi:type="dcterms:W3CDTF">2007-12-21T13:35:04Z</dcterms:modified>
  <cp:category/>
  <cp:version/>
  <cp:contentType/>
  <cp:contentStatus/>
</cp:coreProperties>
</file>