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2090" windowHeight="7155" tabRatio="706" activeTab="0"/>
  </bookViews>
  <sheets>
    <sheet name="plan 2007 17102005" sheetId="1" r:id="rId1"/>
  </sheets>
  <definedNames/>
  <calcPr fullCalcOnLoad="1"/>
</workbook>
</file>

<file path=xl/sharedStrings.xml><?xml version="1.0" encoding="utf-8"?>
<sst xmlns="http://schemas.openxmlformats.org/spreadsheetml/2006/main" count="155" uniqueCount="143">
  <si>
    <t xml:space="preserve">        PLAN     BUDŻETU</t>
  </si>
  <si>
    <t>Dz.</t>
  </si>
  <si>
    <t xml:space="preserve">Rozdz. </t>
  </si>
  <si>
    <t>§</t>
  </si>
  <si>
    <t>Plan na</t>
  </si>
  <si>
    <t>Wskaźnik %</t>
  </si>
  <si>
    <t xml:space="preserve">  d) pomoc zdrowotna dla nauczycieli</t>
  </si>
  <si>
    <t>Wynagrodzenia osobowe pracowników</t>
  </si>
  <si>
    <t xml:space="preserve">               stołówka</t>
  </si>
  <si>
    <t xml:space="preserve">Składki na ubezpieczenie społeczne </t>
  </si>
  <si>
    <t>Składki na fundusz pracy</t>
  </si>
  <si>
    <t>Zakup materiałów i wyposażenia</t>
  </si>
  <si>
    <t xml:space="preserve">            materiały biurowe </t>
  </si>
  <si>
    <t xml:space="preserve">           środki czystości</t>
  </si>
  <si>
    <t xml:space="preserve">           wyposażenie pomieszczeń</t>
  </si>
  <si>
    <t xml:space="preserve">           materiały do napraw i remontów</t>
  </si>
  <si>
    <t xml:space="preserve">           narzędzia i wyposażenie konserwatora</t>
  </si>
  <si>
    <t>Zakup żywności</t>
  </si>
  <si>
    <t>Pomoce naukowe i dydaktyczne</t>
  </si>
  <si>
    <t xml:space="preserve">         sprzęt  nagłaśniający</t>
  </si>
  <si>
    <t xml:space="preserve">         książki i kasety,słowniki</t>
  </si>
  <si>
    <t xml:space="preserve">         sprzęt  sportowy</t>
  </si>
  <si>
    <t xml:space="preserve">         tematyczne kasety Video</t>
  </si>
  <si>
    <t>Energia,  woda, gaz</t>
  </si>
  <si>
    <t xml:space="preserve"> w tym:  za energię</t>
  </si>
  <si>
    <t xml:space="preserve">              za wodę</t>
  </si>
  <si>
    <t>Usługi remontowe</t>
  </si>
  <si>
    <t>c) przeglądy i awarie sprzętu</t>
  </si>
  <si>
    <t>d) konserwacja ogrodzenia szkoły</t>
  </si>
  <si>
    <t>Zakup usług pozostałych</t>
  </si>
  <si>
    <t>wywóz śmieci</t>
  </si>
  <si>
    <t>usługi telefoniczne</t>
  </si>
  <si>
    <t>usługi pocztowe</t>
  </si>
  <si>
    <t>prowizje i opłaty bankowe</t>
  </si>
  <si>
    <t>kursy i szkolenia pracowników</t>
  </si>
  <si>
    <t>zawody i imprezy dla dzieci</t>
  </si>
  <si>
    <t>wiosenny bieg przełajowy</t>
  </si>
  <si>
    <t>zakup leków</t>
  </si>
  <si>
    <t>pozostałe</t>
  </si>
  <si>
    <t>Delegacje  służbowe krajowe</t>
  </si>
  <si>
    <t>Ubezpieczenia majątkowe budynków i sprzętu</t>
  </si>
  <si>
    <t>Zakładowy Fundusz Socjalny</t>
  </si>
  <si>
    <t>RAZEM WYDATKI 80101</t>
  </si>
  <si>
    <t xml:space="preserve">Składki na ubezpieczenia społeczne </t>
  </si>
  <si>
    <t>Szkolenia Nauczycieli</t>
  </si>
  <si>
    <t xml:space="preserve">RAZEM WYDATKI </t>
  </si>
  <si>
    <t>Nagrody i wydatki osobowe nie zaliczane do wynagrodzeń</t>
  </si>
  <si>
    <t>Plan</t>
  </si>
  <si>
    <t xml:space="preserve">  a) dodatki mieszkaniowe dla nauczycieli</t>
  </si>
  <si>
    <t xml:space="preserve">  b) dodatek wiejski</t>
  </si>
  <si>
    <t xml:space="preserve">  c) ekwiwalenty za odzież ochronną, środki BHP</t>
  </si>
  <si>
    <t xml:space="preserve">  e) wypadki przy pracy i choroby zawodowe</t>
  </si>
  <si>
    <t xml:space="preserve">w tym: </t>
  </si>
  <si>
    <t xml:space="preserve">    a) płace</t>
  </si>
  <si>
    <t xml:space="preserve">    b) nagrody na Dzień Edukacji Narodowej 3% </t>
  </si>
  <si>
    <t xml:space="preserve">    c) nagrody jubileuszowe</t>
  </si>
  <si>
    <t xml:space="preserve">              administracja</t>
  </si>
  <si>
    <t xml:space="preserve">              obsługa</t>
  </si>
  <si>
    <r>
      <t xml:space="preserve">Dodatkowe wynagrodzenie roczne </t>
    </r>
    <r>
      <rPr>
        <sz val="11"/>
        <rFont val="Arial CE"/>
        <family val="2"/>
      </rPr>
      <t>(8,5% wynagrodzeń osobowych)</t>
    </r>
  </si>
  <si>
    <t>Wyszczególnienie</t>
  </si>
  <si>
    <t xml:space="preserve"> - w tym: nauczyciele </t>
  </si>
  <si>
    <t xml:space="preserve">           wyposażenie stołówki</t>
  </si>
  <si>
    <t xml:space="preserve">             gaz</t>
  </si>
  <si>
    <t xml:space="preserve">             paliwo do kosiarki</t>
  </si>
  <si>
    <t>Delegacje nauczycieli-dojazdy na zajęcia i diety</t>
  </si>
  <si>
    <t xml:space="preserve">RAZEM 80146 </t>
  </si>
  <si>
    <t>Wyposażenie</t>
  </si>
  <si>
    <t>Zakup energi i wody</t>
  </si>
  <si>
    <t xml:space="preserve">RAZEM WYDATKI NA SCHRONISKO </t>
  </si>
  <si>
    <t xml:space="preserve">         mapy i pomoce dydaktyczne, plansze,kreda</t>
  </si>
  <si>
    <t>Szkoły Podstawowej Nr 2 w Wapnicy</t>
  </si>
  <si>
    <t>RAZEM WYDATKI</t>
  </si>
  <si>
    <t>0750</t>
  </si>
  <si>
    <t>Czynsze za mieskania</t>
  </si>
  <si>
    <t>0830</t>
  </si>
  <si>
    <t>Wpływy z usług- sprzedaż obiadów</t>
  </si>
  <si>
    <t>Dochody</t>
  </si>
  <si>
    <t>Razem dochody</t>
  </si>
  <si>
    <t xml:space="preserve">Wykonanie </t>
  </si>
  <si>
    <t>0970</t>
  </si>
  <si>
    <t>Delegacje  służbowe zagraniczne</t>
  </si>
  <si>
    <t>Świadczenia społeczne- wyprawki</t>
  </si>
  <si>
    <t>Wynagrodzenia bezosobowe</t>
  </si>
  <si>
    <t xml:space="preserve">               umowy zlecenia   12000 x 2,45%</t>
  </si>
  <si>
    <r>
      <t xml:space="preserve">Zakup usług zdrowotnych </t>
    </r>
    <r>
      <rPr>
        <i/>
        <sz val="11"/>
        <rFont val="Arial CE"/>
        <family val="2"/>
      </rPr>
      <t>( badania lekarskie pracowników)</t>
    </r>
  </si>
  <si>
    <t>ścieki</t>
  </si>
  <si>
    <t>Usługi internetowe</t>
  </si>
  <si>
    <t xml:space="preserve">    c) odprawa emerytalna</t>
  </si>
  <si>
    <t xml:space="preserve">           opłata za licencje, programy komputerowe</t>
  </si>
  <si>
    <t>a) polbruk przed szkołą</t>
  </si>
  <si>
    <t>Zakładowy Funausz Swiadczeń Socjalnych- emeryci</t>
  </si>
  <si>
    <t xml:space="preserve">  f) </t>
  </si>
  <si>
    <t>3. Obsługa (sprzataczki -1,75 et., konserwator-razem 3 osoby = 2,75 et.</t>
  </si>
  <si>
    <t>Nagrody i wydatki osobowenie KL.O</t>
  </si>
  <si>
    <t>a) dodatek mieszkaniowy</t>
  </si>
  <si>
    <t>b) dodatek wiejski</t>
  </si>
  <si>
    <t>Wynagrodzenia  osobowe nauczycieli</t>
  </si>
  <si>
    <t>Dodatkowe wynagrodzenie roczne</t>
  </si>
  <si>
    <t>Odpis na Zakładowy Fundusz Świadczeń Socjal</t>
  </si>
  <si>
    <t>RAZEM WYDATKI  KLASY  "0" 80103</t>
  </si>
  <si>
    <t>Umowy zlecenia,</t>
  </si>
  <si>
    <t>Pranie pościeli, ścieki</t>
  </si>
  <si>
    <t xml:space="preserve">w tym: opał (60 T węgla) </t>
  </si>
  <si>
    <t xml:space="preserve">    c) nagrody na Dzień Edukacji Narodowej 0,8% </t>
  </si>
  <si>
    <t xml:space="preserve">    d) nagrody jubileuszowe</t>
  </si>
  <si>
    <t xml:space="preserve">    f) Odprawy emerytalne 1 osoba 1500,- x 3 m-ce=4.500,-</t>
  </si>
  <si>
    <t xml:space="preserve">    e) zasilki na zagospodarowanie</t>
  </si>
  <si>
    <t>Wpływy z noclegów, dzierżawa stołówki w okresie wakacji</t>
  </si>
  <si>
    <t>Wpływy z różnych dochodów: prowizje PIT-4,</t>
  </si>
  <si>
    <t xml:space="preserve">  </t>
  </si>
  <si>
    <t xml:space="preserve">           prenumerata</t>
  </si>
  <si>
    <t xml:space="preserve">           pozostałe</t>
  </si>
  <si>
    <t>f) wymiana wykładziny</t>
  </si>
  <si>
    <t>usługi informatyczne</t>
  </si>
  <si>
    <t>usługi kominiarskie</t>
  </si>
  <si>
    <t>RTV</t>
  </si>
  <si>
    <t>plan2007/</t>
  </si>
  <si>
    <t>wykon. 2006</t>
  </si>
  <si>
    <t xml:space="preserve">    b) nauczanie indywidualne      9.000,-</t>
  </si>
  <si>
    <r>
      <t xml:space="preserve">                                            f) Urlopy  zdrowotne 1 osoba 900 x 25,49 = </t>
    </r>
    <r>
      <rPr>
        <sz val="9"/>
        <rFont val="Arial CE"/>
        <family val="0"/>
      </rPr>
      <t>22.950,-</t>
    </r>
  </si>
  <si>
    <t>2. Administracja razem 2 osób tj. 1,5 et</t>
  </si>
  <si>
    <t xml:space="preserve">              administracja (47800+1450+4000=53250) x17,46%</t>
  </si>
  <si>
    <t xml:space="preserve">               obsługa (49700+1500+4200=55400) x 17,46%</t>
  </si>
  <si>
    <t xml:space="preserve">               stołówka (27100+820+2300= 30220)x 17,99%</t>
  </si>
  <si>
    <t xml:space="preserve">               umowy zlecenia 12000 x 17,46%</t>
  </si>
  <si>
    <t xml:space="preserve">              administracja  53250 x 2,45%</t>
  </si>
  <si>
    <t xml:space="preserve">               obsługa 55400 x 2,45%</t>
  </si>
  <si>
    <t xml:space="preserve">               stołówka 30220) x 2,45%</t>
  </si>
  <si>
    <t>Opłaty z tyt. zakupu usług telekomunikacyjnych telefonii stacjonarnej</t>
  </si>
  <si>
    <t>Zakup materiałów papierniczych do sprzętu drukarskiego i kserokop</t>
  </si>
  <si>
    <t>Zakup akcesoriów komputerowych w tym programów i licencji</t>
  </si>
  <si>
    <t>e) remonty w budynku, wymiana okien</t>
  </si>
  <si>
    <t>1. Nauczyciele razem 14 osób tj.11,52 et.</t>
  </si>
  <si>
    <t xml:space="preserve">  191 x 4,16 = 795 x 8 m-cy x 29,16 = 185.500,-</t>
  </si>
  <si>
    <t xml:space="preserve">   191 x 4,16 = 795 x 4 m-cy x 30,57 = 97.200,-</t>
  </si>
  <si>
    <t xml:space="preserve">                                                               282.700,- </t>
  </si>
  <si>
    <t xml:space="preserve">                                                       zastępstwa 150 x 29,63 =4.400,-</t>
  </si>
  <si>
    <t xml:space="preserve"> - w tym: nauczyciele (10176+19600+282700+4400+9000+22300=348176)x17,46%</t>
  </si>
  <si>
    <t xml:space="preserve"> - w tym: nauczyciele 348176x 2,45%</t>
  </si>
  <si>
    <t>4. Stołówka (2 kucharki 0,75et.+0,5et., intendentka 0,25 etatu- razem =1,5 et</t>
  </si>
  <si>
    <t>wydatki inwestycyjne-rozbudowa Świetlica Środowiskowa</t>
  </si>
  <si>
    <t>konserwacja sprzętu, przeglady okresowe</t>
  </si>
  <si>
    <t>transport węgla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</si>
</sst>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Times New Roman CE"/>
      <family val="0"/>
    </font>
    <font>
      <sz val="8"/>
      <name val="Times New Roman CE"/>
      <family val="0"/>
    </font>
    <font>
      <sz val="8"/>
      <name val="Arial CE"/>
      <family val="0"/>
    </font>
    <font>
      <sz val="8"/>
      <name val="MS Sans Serif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Times New Roman CE"/>
      <family val="0"/>
    </font>
    <font>
      <b/>
      <sz val="10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0"/>
    </font>
    <font>
      <sz val="11"/>
      <name val="MS Sans Serif"/>
      <family val="0"/>
    </font>
    <font>
      <b/>
      <sz val="11"/>
      <name val="Times New Roman CE"/>
      <family val="1"/>
    </font>
    <font>
      <b/>
      <sz val="11"/>
      <name val="MS Sans Serif"/>
      <family val="0"/>
    </font>
    <font>
      <b/>
      <i/>
      <sz val="10"/>
      <name val="Arial CE"/>
      <family val="2"/>
    </font>
    <font>
      <sz val="16"/>
      <name val="Times New Roman CE"/>
      <family val="1"/>
    </font>
    <font>
      <sz val="16"/>
      <name val="MS Sans Serif"/>
      <family val="0"/>
    </font>
    <font>
      <sz val="12"/>
      <name val="Arial CE"/>
      <family val="0"/>
    </font>
    <font>
      <b/>
      <sz val="11"/>
      <color indexed="10"/>
      <name val="Times New Roman CE"/>
      <family val="1"/>
    </font>
    <font>
      <b/>
      <sz val="14"/>
      <name val="Arial CE"/>
      <family val="2"/>
    </font>
    <font>
      <b/>
      <sz val="18"/>
      <name val="Arial CE"/>
      <family val="2"/>
    </font>
    <font>
      <sz val="8.5"/>
      <name val="MS Sans Serif"/>
      <family val="2"/>
    </font>
    <font>
      <sz val="22"/>
      <name val="MS Sans Serif"/>
      <family val="0"/>
    </font>
    <font>
      <sz val="22"/>
      <name val="Arial CE"/>
      <family val="0"/>
    </font>
    <font>
      <b/>
      <sz val="22"/>
      <name val="Arial CE"/>
      <family val="2"/>
    </font>
    <font>
      <b/>
      <sz val="15"/>
      <name val="MS Sans Serif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ck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4" fontId="6" fillId="0" borderId="7" xfId="0" applyNumberFormat="1" applyFont="1" applyFill="1" applyBorder="1" applyAlignment="1" applyProtection="1">
      <alignment horizontal="right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4" fontId="10" fillId="0" borderId="11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/>
      <protection/>
    </xf>
    <xf numFmtId="4" fontId="12" fillId="0" borderId="16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 applyProtection="1">
      <alignment/>
      <protection/>
    </xf>
    <xf numFmtId="4" fontId="10" fillId="0" borderId="14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 horizontal="center"/>
      <protection/>
    </xf>
    <xf numFmtId="4" fontId="12" fillId="0" borderId="16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10" fillId="0" borderId="4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7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left"/>
      <protection/>
    </xf>
    <xf numFmtId="4" fontId="10" fillId="0" borderId="22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4" fontId="10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6" fillId="0" borderId="16" xfId="0" applyNumberFormat="1" applyFont="1" applyFill="1" applyBorder="1" applyAlignment="1" applyProtection="1">
      <alignment/>
      <protection/>
    </xf>
    <xf numFmtId="4" fontId="20" fillId="0" borderId="2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" fontId="10" fillId="0" borderId="23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27" xfId="0" applyNumberFormat="1" applyFont="1" applyFill="1" applyBorder="1" applyAlignment="1" applyProtection="1">
      <alignment/>
      <protection/>
    </xf>
    <xf numFmtId="4" fontId="22" fillId="0" borderId="16" xfId="0" applyNumberFormat="1" applyFont="1" applyFill="1" applyBorder="1" applyAlignment="1" applyProtection="1">
      <alignment/>
      <protection/>
    </xf>
    <xf numFmtId="4" fontId="22" fillId="0" borderId="2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12" fillId="0" borderId="11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/>
      <protection/>
    </xf>
    <xf numFmtId="4" fontId="10" fillId="0" borderId="28" xfId="0" applyNumberFormat="1" applyFont="1" applyFill="1" applyBorder="1" applyAlignment="1" applyProtection="1">
      <alignment/>
      <protection/>
    </xf>
    <xf numFmtId="4" fontId="10" fillId="0" borderId="24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31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" fontId="10" fillId="0" borderId="23" xfId="0" applyNumberFormat="1" applyFont="1" applyFill="1" applyBorder="1" applyAlignment="1" applyProtection="1">
      <alignment horizontal="right"/>
      <protection/>
    </xf>
    <xf numFmtId="4" fontId="10" fillId="0" borderId="24" xfId="0" applyNumberFormat="1" applyFont="1" applyFill="1" applyBorder="1" applyAlignment="1" applyProtection="1">
      <alignment horizontal="right"/>
      <protection/>
    </xf>
    <xf numFmtId="4" fontId="10" fillId="0" borderId="29" xfId="0" applyNumberFormat="1" applyFont="1" applyFill="1" applyBorder="1" applyAlignment="1" applyProtection="1">
      <alignment horizontal="right"/>
      <protection/>
    </xf>
    <xf numFmtId="4" fontId="7" fillId="0" borderId="32" xfId="0" applyNumberFormat="1" applyFont="1" applyFill="1" applyBorder="1" applyAlignment="1" applyProtection="1">
      <alignment/>
      <protection/>
    </xf>
    <xf numFmtId="4" fontId="6" fillId="0" borderId="33" xfId="0" applyNumberFormat="1" applyFont="1" applyFill="1" applyBorder="1" applyAlignment="1" applyProtection="1">
      <alignment/>
      <protection/>
    </xf>
    <xf numFmtId="4" fontId="10" fillId="0" borderId="7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7" fillId="0" borderId="31" xfId="0" applyNumberFormat="1" applyFont="1" applyFill="1" applyBorder="1" applyAlignment="1" applyProtection="1">
      <alignment/>
      <protection/>
    </xf>
    <xf numFmtId="4" fontId="7" fillId="0" borderId="29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7" xfId="0" applyNumberFormat="1" applyFont="1" applyFill="1" applyBorder="1" applyAlignment="1" applyProtection="1">
      <alignment horizontal="center"/>
      <protection/>
    </xf>
    <xf numFmtId="0" fontId="16" fillId="0" borderId="34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 horizontal="right"/>
      <protection/>
    </xf>
    <xf numFmtId="4" fontId="10" fillId="0" borderId="27" xfId="0" applyNumberFormat="1" applyFont="1" applyFill="1" applyBorder="1" applyAlignment="1" applyProtection="1">
      <alignment horizontal="right"/>
      <protection/>
    </xf>
    <xf numFmtId="4" fontId="7" fillId="0" borderId="24" xfId="0" applyNumberFormat="1" applyFont="1" applyFill="1" applyBorder="1" applyAlignment="1" applyProtection="1">
      <alignment horizontal="right"/>
      <protection/>
    </xf>
    <xf numFmtId="4" fontId="10" fillId="0" borderId="35" xfId="0" applyNumberFormat="1" applyFont="1" applyFill="1" applyBorder="1" applyAlignment="1" applyProtection="1">
      <alignment horizontal="right"/>
      <protection/>
    </xf>
    <xf numFmtId="4" fontId="7" fillId="0" borderId="29" xfId="0" applyNumberFormat="1" applyFont="1" applyFill="1" applyBorder="1" applyAlignment="1" applyProtection="1">
      <alignment horizontal="right"/>
      <protection/>
    </xf>
    <xf numFmtId="4" fontId="22" fillId="0" borderId="25" xfId="0" applyNumberFormat="1" applyFont="1" applyFill="1" applyBorder="1" applyAlignment="1" applyProtection="1">
      <alignment/>
      <protection/>
    </xf>
    <xf numFmtId="4" fontId="22" fillId="0" borderId="34" xfId="0" applyNumberFormat="1" applyFont="1" applyFill="1" applyBorder="1" applyAlignment="1" applyProtection="1">
      <alignment horizontal="right"/>
      <protection/>
    </xf>
    <xf numFmtId="4" fontId="20" fillId="0" borderId="7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4" fontId="20" fillId="0" borderId="22" xfId="0" applyNumberFormat="1" applyFont="1" applyFill="1" applyBorder="1" applyAlignment="1" applyProtection="1">
      <alignment horizontal="right"/>
      <protection/>
    </xf>
    <xf numFmtId="4" fontId="20" fillId="0" borderId="26" xfId="0" applyNumberFormat="1" applyFont="1" applyFill="1" applyBorder="1" applyAlignment="1" applyProtection="1">
      <alignment horizontal="right"/>
      <protection/>
    </xf>
    <xf numFmtId="4" fontId="20" fillId="0" borderId="16" xfId="0" applyNumberFormat="1" applyFont="1" applyFill="1" applyBorder="1" applyAlignment="1" applyProtection="1">
      <alignment horizontal="right"/>
      <protection/>
    </xf>
    <xf numFmtId="4" fontId="20" fillId="0" borderId="36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Fill="1" applyBorder="1" applyAlignment="1" applyProtection="1">
      <alignment horizontal="right"/>
      <protection/>
    </xf>
    <xf numFmtId="4" fontId="22" fillId="0" borderId="16" xfId="0" applyNumberFormat="1" applyFont="1" applyFill="1" applyBorder="1" applyAlignment="1" applyProtection="1">
      <alignment horizontal="right"/>
      <protection/>
    </xf>
    <xf numFmtId="4" fontId="22" fillId="0" borderId="25" xfId="0" applyNumberFormat="1" applyFont="1" applyFill="1" applyBorder="1" applyAlignment="1" applyProtection="1">
      <alignment horizontal="right"/>
      <protection/>
    </xf>
    <xf numFmtId="4" fontId="10" fillId="0" borderId="5" xfId="0" applyNumberFormat="1" applyFont="1" applyFill="1" applyBorder="1" applyAlignment="1" applyProtection="1">
      <alignment horizontal="right"/>
      <protection/>
    </xf>
    <xf numFmtId="4" fontId="7" fillId="0" borderId="37" xfId="0" applyNumberFormat="1" applyFont="1" applyFill="1" applyBorder="1" applyAlignment="1" applyProtection="1">
      <alignment horizontal="right"/>
      <protection/>
    </xf>
    <xf numFmtId="4" fontId="10" fillId="0" borderId="28" xfId="0" applyNumberFormat="1" applyFont="1" applyFill="1" applyBorder="1" applyAlignment="1" applyProtection="1">
      <alignment horizontal="right"/>
      <protection/>
    </xf>
    <xf numFmtId="4" fontId="22" fillId="0" borderId="36" xfId="0" applyNumberFormat="1" applyFont="1" applyFill="1" applyBorder="1" applyAlignment="1" applyProtection="1">
      <alignment/>
      <protection/>
    </xf>
    <xf numFmtId="4" fontId="22" fillId="0" borderId="7" xfId="0" applyNumberFormat="1" applyFont="1" applyFill="1" applyBorder="1" applyAlignment="1" applyProtection="1">
      <alignment/>
      <protection/>
    </xf>
    <xf numFmtId="4" fontId="22" fillId="0" borderId="38" xfId="0" applyNumberFormat="1" applyFont="1" applyFill="1" applyBorder="1" applyAlignment="1" applyProtection="1">
      <alignment/>
      <protection/>
    </xf>
    <xf numFmtId="4" fontId="15" fillId="0" borderId="7" xfId="0" applyNumberFormat="1" applyFont="1" applyFill="1" applyBorder="1" applyAlignment="1" applyProtection="1">
      <alignment/>
      <protection/>
    </xf>
    <xf numFmtId="4" fontId="15" fillId="0" borderId="16" xfId="0" applyNumberFormat="1" applyFont="1" applyFill="1" applyBorder="1" applyAlignment="1" applyProtection="1">
      <alignment/>
      <protection/>
    </xf>
    <xf numFmtId="4" fontId="12" fillId="0" borderId="2" xfId="0" applyNumberFormat="1" applyFont="1" applyFill="1" applyBorder="1" applyAlignment="1" applyProtection="1">
      <alignment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4" fontId="12" fillId="0" borderId="22" xfId="0" applyNumberFormat="1" applyFont="1" applyFill="1" applyBorder="1" applyAlignment="1" applyProtection="1">
      <alignment/>
      <protection/>
    </xf>
    <xf numFmtId="4" fontId="15" fillId="0" borderId="22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4" fontId="20" fillId="0" borderId="40" xfId="0" applyNumberFormat="1" applyFont="1" applyFill="1" applyBorder="1" applyAlignment="1" applyProtection="1">
      <alignment/>
      <protection/>
    </xf>
    <xf numFmtId="4" fontId="20" fillId="0" borderId="41" xfId="0" applyNumberFormat="1" applyFont="1" applyFill="1" applyBorder="1" applyAlignment="1" applyProtection="1">
      <alignment/>
      <protection/>
    </xf>
    <xf numFmtId="4" fontId="10" fillId="0" borderId="3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2" fillId="0" borderId="42" xfId="0" applyNumberFormat="1" applyFont="1" applyFill="1" applyBorder="1" applyAlignment="1" applyProtection="1">
      <alignment/>
      <protection/>
    </xf>
    <xf numFmtId="0" fontId="12" fillId="0" borderId="36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4" fontId="28" fillId="0" borderId="16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/>
      <protection/>
    </xf>
    <xf numFmtId="0" fontId="6" fillId="0" borderId="29" xfId="0" applyNumberFormat="1" applyFont="1" applyFill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43" xfId="0" applyNumberFormat="1" applyFont="1" applyFill="1" applyBorder="1" applyAlignment="1" applyProtection="1">
      <alignment horizontal="center"/>
      <protection/>
    </xf>
    <xf numFmtId="4" fontId="12" fillId="0" borderId="44" xfId="0" applyNumberFormat="1" applyFont="1" applyFill="1" applyBorder="1" applyAlignment="1" applyProtection="1">
      <alignment horizontal="center"/>
      <protection/>
    </xf>
    <xf numFmtId="4" fontId="12" fillId="0" borderId="26" xfId="0" applyNumberFormat="1" applyFont="1" applyFill="1" applyBorder="1" applyAlignment="1" applyProtection="1">
      <alignment horizontal="center"/>
      <protection/>
    </xf>
    <xf numFmtId="0" fontId="12" fillId="0" borderId="45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horizontal="center"/>
      <protection/>
    </xf>
    <xf numFmtId="4" fontId="17" fillId="0" borderId="16" xfId="0" applyNumberFormat="1" applyFont="1" applyFill="1" applyBorder="1" applyAlignment="1" applyProtection="1">
      <alignment/>
      <protection/>
    </xf>
    <xf numFmtId="0" fontId="17" fillId="0" borderId="46" xfId="0" applyNumberFormat="1" applyFont="1" applyFill="1" applyBorder="1" applyAlignment="1" applyProtection="1">
      <alignment horizontal="center"/>
      <protection/>
    </xf>
    <xf numFmtId="0" fontId="17" fillId="0" borderId="36" xfId="0" applyNumberFormat="1" applyFont="1" applyFill="1" applyBorder="1" applyAlignment="1" applyProtection="1">
      <alignment horizontal="center"/>
      <protection/>
    </xf>
    <xf numFmtId="4" fontId="17" fillId="0" borderId="43" xfId="0" applyNumberFormat="1" applyFont="1" applyFill="1" applyBorder="1" applyAlignment="1" applyProtection="1">
      <alignment/>
      <protection/>
    </xf>
    <xf numFmtId="0" fontId="12" fillId="0" borderId="46" xfId="0" applyNumberFormat="1" applyFont="1" applyFill="1" applyBorder="1" applyAlignment="1" applyProtection="1">
      <alignment horizontal="center"/>
      <protection/>
    </xf>
    <xf numFmtId="4" fontId="12" fillId="0" borderId="43" xfId="0" applyNumberFormat="1" applyFont="1" applyFill="1" applyBorder="1" applyAlignment="1" applyProtection="1">
      <alignment/>
      <protection/>
    </xf>
    <xf numFmtId="0" fontId="17" fillId="0" borderId="47" xfId="0" applyNumberFormat="1" applyFont="1" applyFill="1" applyBorder="1" applyAlignment="1" applyProtection="1">
      <alignment horizontal="center"/>
      <protection/>
    </xf>
    <xf numFmtId="0" fontId="16" fillId="0" borderId="42" xfId="0" applyNumberFormat="1" applyFont="1" applyFill="1" applyBorder="1" applyAlignment="1" applyProtection="1">
      <alignment/>
      <protection/>
    </xf>
    <xf numFmtId="0" fontId="16" fillId="0" borderId="36" xfId="0" applyNumberFormat="1" applyFont="1" applyFill="1" applyBorder="1" applyAlignment="1" applyProtection="1">
      <alignment/>
      <protection/>
    </xf>
    <xf numFmtId="0" fontId="17" fillId="0" borderId="43" xfId="0" applyNumberFormat="1" applyFont="1" applyFill="1" applyBorder="1" applyAlignment="1" applyProtection="1">
      <alignment horizontal="right"/>
      <protection/>
    </xf>
    <xf numFmtId="49" fontId="12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right"/>
      <protection/>
    </xf>
    <xf numFmtId="4" fontId="16" fillId="0" borderId="16" xfId="0" applyNumberFormat="1" applyFont="1" applyFill="1" applyBorder="1" applyAlignment="1" applyProtection="1">
      <alignment/>
      <protection/>
    </xf>
    <xf numFmtId="49" fontId="12" fillId="0" borderId="43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4" fontId="10" fillId="0" borderId="37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4" fontId="17" fillId="0" borderId="7" xfId="0" applyNumberFormat="1" applyFont="1" applyFill="1" applyBorder="1" applyAlignment="1" applyProtection="1">
      <alignment/>
      <protection/>
    </xf>
    <xf numFmtId="4" fontId="10" fillId="0" borderId="29" xfId="0" applyNumberFormat="1" applyFont="1" applyFill="1" applyBorder="1" applyAlignment="1" applyProtection="1">
      <alignment/>
      <protection/>
    </xf>
    <xf numFmtId="4" fontId="22" fillId="0" borderId="36" xfId="0" applyNumberFormat="1" applyFont="1" applyFill="1" applyBorder="1" applyAlignment="1" applyProtection="1">
      <alignment horizontal="right"/>
      <protection/>
    </xf>
    <xf numFmtId="4" fontId="28" fillId="0" borderId="7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4" fontId="12" fillId="0" borderId="43" xfId="0" applyNumberFormat="1" applyFont="1" applyFill="1" applyBorder="1" applyAlignment="1" applyProtection="1">
      <alignment horizontal="left"/>
      <protection/>
    </xf>
    <xf numFmtId="4" fontId="12" fillId="0" borderId="19" xfId="0" applyNumberFormat="1" applyFont="1" applyFill="1" applyBorder="1" applyAlignment="1" applyProtection="1">
      <alignment horizontal="right"/>
      <protection/>
    </xf>
    <xf numFmtId="4" fontId="12" fillId="0" borderId="17" xfId="0" applyNumberFormat="1" applyFont="1" applyFill="1" applyBorder="1" applyAlignment="1" applyProtection="1">
      <alignment horizontal="left"/>
      <protection/>
    </xf>
    <xf numFmtId="4" fontId="28" fillId="0" borderId="36" xfId="0" applyNumberFormat="1" applyFont="1" applyFill="1" applyBorder="1" applyAlignment="1" applyProtection="1">
      <alignment/>
      <protection/>
    </xf>
    <xf numFmtId="4" fontId="16" fillId="0" borderId="34" xfId="0" applyNumberFormat="1" applyFont="1" applyFill="1" applyBorder="1" applyAlignment="1" applyProtection="1">
      <alignment/>
      <protection/>
    </xf>
    <xf numFmtId="4" fontId="28" fillId="0" borderId="16" xfId="0" applyNumberFormat="1" applyFont="1" applyFill="1" applyBorder="1" applyAlignment="1" applyProtection="1">
      <alignment horizontal="right"/>
      <protection/>
    </xf>
    <xf numFmtId="4" fontId="16" fillId="0" borderId="34" xfId="0" applyNumberFormat="1" applyFont="1" applyFill="1" applyBorder="1" applyAlignment="1" applyProtection="1">
      <alignment horizontal="right"/>
      <protection/>
    </xf>
    <xf numFmtId="4" fontId="17" fillId="0" borderId="34" xfId="0" applyNumberFormat="1" applyFont="1" applyFill="1" applyBorder="1" applyAlignment="1" applyProtection="1">
      <alignment horizontal="right"/>
      <protection/>
    </xf>
    <xf numFmtId="4" fontId="17" fillId="0" borderId="16" xfId="0" applyNumberFormat="1" applyFont="1" applyFill="1" applyBorder="1" applyAlignment="1" applyProtection="1">
      <alignment horizontal="right"/>
      <protection/>
    </xf>
    <xf numFmtId="4" fontId="20" fillId="0" borderId="7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10" fillId="0" borderId="25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12" fillId="0" borderId="29" xfId="0" applyNumberFormat="1" applyFont="1" applyFill="1" applyBorder="1" applyAlignment="1" applyProtection="1">
      <alignment horizontal="right"/>
      <protection/>
    </xf>
    <xf numFmtId="4" fontId="12" fillId="0" borderId="13" xfId="0" applyNumberFormat="1" applyFont="1" applyFill="1" applyBorder="1" applyAlignment="1" applyProtection="1">
      <alignment/>
      <protection/>
    </xf>
    <xf numFmtId="4" fontId="20" fillId="0" borderId="38" xfId="0" applyNumberFormat="1" applyFont="1" applyFill="1" applyBorder="1" applyAlignment="1" applyProtection="1">
      <alignment/>
      <protection/>
    </xf>
    <xf numFmtId="4" fontId="20" fillId="0" borderId="23" xfId="0" applyNumberFormat="1" applyFont="1" applyFill="1" applyBorder="1" applyAlignment="1" applyProtection="1">
      <alignment/>
      <protection/>
    </xf>
    <xf numFmtId="0" fontId="12" fillId="0" borderId="49" xfId="0" applyNumberFormat="1" applyFont="1" applyFill="1" applyBorder="1" applyAlignment="1" applyProtection="1">
      <alignment horizont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25" fillId="0" borderId="2" xfId="0" applyNumberFormat="1" applyFont="1" applyFill="1" applyBorder="1" applyAlignment="1" applyProtection="1">
      <alignment horizontal="center"/>
      <protection/>
    </xf>
    <xf numFmtId="0" fontId="26" fillId="0" borderId="7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/>
    </xf>
    <xf numFmtId="0" fontId="16" fillId="0" borderId="2" xfId="0" applyNumberFormat="1" applyFont="1" applyFill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4" fontId="10" fillId="0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22" fillId="0" borderId="2" xfId="0" applyNumberFormat="1" applyFont="1" applyFill="1" applyBorder="1" applyAlignment="1" applyProtection="1">
      <alignment/>
      <protection/>
    </xf>
    <xf numFmtId="4" fontId="22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5"/>
  <sheetViews>
    <sheetView tabSelected="1" zoomScale="80" zoomScaleNormal="80" workbookViewId="0" topLeftCell="A1">
      <selection activeCell="H115" sqref="H115"/>
    </sheetView>
  </sheetViews>
  <sheetFormatPr defaultColWidth="9.140625" defaultRowHeight="12.75"/>
  <cols>
    <col min="1" max="1" width="1.1484375" style="1" customWidth="1"/>
    <col min="2" max="2" width="4.421875" style="1" customWidth="1"/>
    <col min="3" max="3" width="6.57421875" style="1" customWidth="1"/>
    <col min="4" max="4" width="5.140625" style="1" customWidth="1"/>
    <col min="5" max="5" width="69.8515625" style="1" customWidth="1"/>
    <col min="6" max="6" width="13.00390625" style="13" customWidth="1"/>
    <col min="7" max="7" width="13.28125" style="16" customWidth="1"/>
    <col min="8" max="8" width="11.7109375" style="16" customWidth="1"/>
    <col min="9" max="9" width="8.421875" style="13" customWidth="1"/>
    <col min="10" max="10" width="7.00390625" style="1" customWidth="1"/>
    <col min="11" max="16384" width="10.00390625" style="1" customWidth="1"/>
  </cols>
  <sheetData>
    <row r="1" spans="2:27" ht="6" customHeight="1">
      <c r="B1" s="2"/>
      <c r="C1" s="2"/>
      <c r="D1" s="3"/>
      <c r="E1" s="2"/>
      <c r="F1" s="12"/>
      <c r="G1" s="15"/>
      <c r="H1" s="15"/>
      <c r="I1" s="1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82" customFormat="1" ht="23.25" customHeight="1">
      <c r="A2" s="182" t="s">
        <v>109</v>
      </c>
      <c r="B2" s="181"/>
      <c r="D2" s="183"/>
      <c r="E2" s="184" t="s">
        <v>0</v>
      </c>
      <c r="F2" s="185">
        <v>2007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2:27" ht="3" customHeight="1">
      <c r="B3" s="2"/>
      <c r="C3" s="2"/>
      <c r="D3" s="3"/>
      <c r="E3" s="2"/>
      <c r="F3" s="12"/>
      <c r="G3" s="15"/>
      <c r="H3" s="15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7.25" customHeight="1">
      <c r="B4" s="179"/>
      <c r="D4" s="180"/>
      <c r="E4" s="186" t="s">
        <v>70</v>
      </c>
      <c r="F4" s="12"/>
      <c r="G4" s="15"/>
      <c r="H4" s="15"/>
      <c r="I4" s="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5.25" customHeight="1" thickBot="1">
      <c r="B5" s="2"/>
      <c r="C5" s="2"/>
      <c r="D5" s="3"/>
      <c r="E5" s="2"/>
      <c r="F5" s="12"/>
      <c r="G5" s="15"/>
      <c r="H5" s="15"/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" customHeight="1">
      <c r="B6" s="4"/>
      <c r="C6" s="5"/>
      <c r="D6" s="5"/>
      <c r="E6" s="213" t="s">
        <v>59</v>
      </c>
      <c r="F6" s="105" t="s">
        <v>47</v>
      </c>
      <c r="G6" s="106" t="s">
        <v>78</v>
      </c>
      <c r="H6" s="105" t="s">
        <v>4</v>
      </c>
      <c r="I6" s="1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0" t="s">
        <v>1</v>
      </c>
      <c r="C7" s="11" t="s">
        <v>2</v>
      </c>
      <c r="D7" s="9" t="s">
        <v>3</v>
      </c>
      <c r="E7" s="214"/>
      <c r="F7" s="107"/>
      <c r="G7" s="106"/>
      <c r="H7" s="107"/>
      <c r="I7" s="21" t="s">
        <v>116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 thickBot="1">
      <c r="B8" s="6"/>
      <c r="C8" s="7"/>
      <c r="D8" s="8"/>
      <c r="E8" s="7"/>
      <c r="F8" s="60">
        <v>2006</v>
      </c>
      <c r="G8" s="61">
        <v>2006</v>
      </c>
      <c r="H8" s="62">
        <v>2007</v>
      </c>
      <c r="I8" s="151" t="s">
        <v>117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s="72" customFormat="1" ht="15" customHeight="1">
      <c r="B9" s="215">
        <v>801</v>
      </c>
      <c r="C9" s="217">
        <v>80101</v>
      </c>
      <c r="D9" s="219">
        <v>3020</v>
      </c>
      <c r="E9" s="221" t="s">
        <v>46</v>
      </c>
      <c r="F9" s="225">
        <f>F11+F12+F13+F14+F16</f>
        <v>33100</v>
      </c>
      <c r="G9" s="225">
        <f>G11+G12+G13+G14+G16</f>
        <v>31426.69</v>
      </c>
      <c r="H9" s="225">
        <f>H11+H12+H13+H14+H16</f>
        <v>32376</v>
      </c>
      <c r="I9" s="223">
        <f>H9/G9*100</f>
        <v>103.0207126490254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2:27" s="76" customFormat="1" ht="4.5" customHeight="1" thickBot="1">
      <c r="B10" s="216"/>
      <c r="C10" s="218"/>
      <c r="D10" s="220"/>
      <c r="E10" s="222"/>
      <c r="F10" s="226"/>
      <c r="G10" s="226"/>
      <c r="H10" s="226"/>
      <c r="I10" s="22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2:27" ht="12" customHeight="1">
      <c r="B11" s="22"/>
      <c r="C11" s="23"/>
      <c r="D11" s="24"/>
      <c r="E11" s="64" t="s">
        <v>48</v>
      </c>
      <c r="F11" s="68">
        <v>10128</v>
      </c>
      <c r="G11" s="79">
        <v>10128</v>
      </c>
      <c r="H11" s="68">
        <v>10176</v>
      </c>
      <c r="I11" s="77">
        <f>H11/G11*100</f>
        <v>100.4739336492891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2"/>
      <c r="C12" s="23"/>
      <c r="D12" s="24"/>
      <c r="E12" s="26" t="s">
        <v>49</v>
      </c>
      <c r="F12" s="41">
        <v>20600</v>
      </c>
      <c r="G12" s="80">
        <v>19304.48</v>
      </c>
      <c r="H12" s="41">
        <v>19600</v>
      </c>
      <c r="I12" s="87">
        <f aca="true" t="shared" si="0" ref="I12:I79">H12/G12*100</f>
        <v>101.53083636544471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2"/>
      <c r="C13" s="23"/>
      <c r="D13" s="24"/>
      <c r="E13" s="26" t="s">
        <v>50</v>
      </c>
      <c r="F13" s="41">
        <v>2000</v>
      </c>
      <c r="G13" s="80">
        <v>1994.21</v>
      </c>
      <c r="H13" s="41">
        <v>2000</v>
      </c>
      <c r="I13" s="87">
        <f t="shared" si="0"/>
        <v>100.29034053585129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2"/>
      <c r="C14" s="23"/>
      <c r="D14" s="24"/>
      <c r="E14" s="28" t="s">
        <v>6</v>
      </c>
      <c r="F14" s="41">
        <v>372</v>
      </c>
      <c r="G14" s="80">
        <v>0</v>
      </c>
      <c r="H14" s="41">
        <v>600</v>
      </c>
      <c r="I14" s="87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2"/>
      <c r="C15" s="23"/>
      <c r="D15" s="23"/>
      <c r="E15" s="31" t="s">
        <v>51</v>
      </c>
      <c r="F15" s="42">
        <v>0</v>
      </c>
      <c r="G15" s="86">
        <v>0</v>
      </c>
      <c r="H15" s="42">
        <v>0</v>
      </c>
      <c r="I15" s="87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9" ht="13.5" thickBot="1">
      <c r="B16" s="10"/>
      <c r="E16" s="31" t="s">
        <v>91</v>
      </c>
      <c r="F16" s="42">
        <v>0</v>
      </c>
      <c r="G16" s="42">
        <v>0</v>
      </c>
      <c r="H16" s="42">
        <v>0</v>
      </c>
      <c r="I16" s="141">
        <v>0</v>
      </c>
    </row>
    <row r="17" spans="2:9" s="142" customFormat="1" ht="18" customHeight="1" thickBot="1">
      <c r="B17" s="143">
        <v>801</v>
      </c>
      <c r="C17" s="144">
        <v>80101</v>
      </c>
      <c r="D17" s="144">
        <v>3260</v>
      </c>
      <c r="E17" s="73" t="s">
        <v>81</v>
      </c>
      <c r="F17" s="52">
        <v>286.8</v>
      </c>
      <c r="G17" s="52">
        <v>286.8</v>
      </c>
      <c r="H17" s="52">
        <v>0</v>
      </c>
      <c r="I17" s="205">
        <v>0</v>
      </c>
    </row>
    <row r="18" spans="2:27" s="76" customFormat="1" ht="19.5" customHeight="1" thickBot="1">
      <c r="B18" s="33">
        <v>801</v>
      </c>
      <c r="C18" s="34">
        <v>80101</v>
      </c>
      <c r="D18" s="34">
        <v>4010</v>
      </c>
      <c r="E18" s="73" t="s">
        <v>7</v>
      </c>
      <c r="F18" s="81">
        <f>F20+F32+F36+F41</f>
        <v>423075</v>
      </c>
      <c r="G18" s="81">
        <f>G20+G32+G36+G41</f>
        <v>394007.21</v>
      </c>
      <c r="H18" s="81">
        <f>H20+H32+H36+H41</f>
        <v>436770</v>
      </c>
      <c r="I18" s="82">
        <f t="shared" si="0"/>
        <v>110.85330139009383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2:27" ht="9" customHeight="1">
      <c r="B19" s="22"/>
      <c r="C19" s="37"/>
      <c r="D19" s="66"/>
      <c r="E19" s="39" t="s">
        <v>52</v>
      </c>
      <c r="F19" s="57"/>
      <c r="G19" s="57"/>
      <c r="H19" s="57"/>
      <c r="I19" s="7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s="72" customFormat="1" ht="16.5" customHeight="1">
      <c r="B20" s="59"/>
      <c r="C20" s="83"/>
      <c r="D20" s="63"/>
      <c r="E20" s="85" t="s">
        <v>132</v>
      </c>
      <c r="F20" s="84">
        <f>SUM(F21:F30)</f>
        <v>287710</v>
      </c>
      <c r="G20" s="84">
        <f>SUM(G21:G31)</f>
        <v>260668.59</v>
      </c>
      <c r="H20" s="84">
        <f>SUM(H21:H31)</f>
        <v>301200</v>
      </c>
      <c r="I20" s="88">
        <f t="shared" si="0"/>
        <v>115.54901954240056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2:27" ht="12" customHeight="1">
      <c r="B21" s="22"/>
      <c r="C21" s="37"/>
      <c r="D21" s="66"/>
      <c r="E21" s="28" t="s">
        <v>53</v>
      </c>
      <c r="F21" s="41">
        <v>272800</v>
      </c>
      <c r="G21" s="41">
        <v>253348.44</v>
      </c>
      <c r="H21" s="41">
        <v>282700</v>
      </c>
      <c r="I21" s="87">
        <f t="shared" si="0"/>
        <v>111.58545124651252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22"/>
      <c r="C22" s="37"/>
      <c r="D22" s="66"/>
      <c r="E22" s="26" t="s">
        <v>133</v>
      </c>
      <c r="F22" s="41"/>
      <c r="G22" s="41"/>
      <c r="H22" s="41"/>
      <c r="I22" s="8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22"/>
      <c r="C23" s="37"/>
      <c r="D23" s="66"/>
      <c r="E23" s="26" t="s">
        <v>134</v>
      </c>
      <c r="F23" s="41"/>
      <c r="G23" s="41"/>
      <c r="H23" s="41"/>
      <c r="I23" s="8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22"/>
      <c r="C24" s="37"/>
      <c r="D24" s="66"/>
      <c r="E24" s="28" t="s">
        <v>135</v>
      </c>
      <c r="F24" s="41"/>
      <c r="G24" s="41"/>
      <c r="H24" s="41"/>
      <c r="I24" s="8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2"/>
      <c r="C25" s="37"/>
      <c r="D25" s="66"/>
      <c r="E25" s="28" t="s">
        <v>136</v>
      </c>
      <c r="F25" s="41">
        <v>3350</v>
      </c>
      <c r="G25" s="41">
        <v>167.87</v>
      </c>
      <c r="H25" s="41">
        <v>4400</v>
      </c>
      <c r="I25" s="87">
        <f t="shared" si="0"/>
        <v>2621.075832489426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2"/>
      <c r="C26" s="37"/>
      <c r="D26" s="66"/>
      <c r="E26" s="28" t="s">
        <v>118</v>
      </c>
      <c r="F26" s="41">
        <v>4610</v>
      </c>
      <c r="G26" s="41">
        <v>0</v>
      </c>
      <c r="H26" s="27">
        <v>9000</v>
      </c>
      <c r="I26" s="87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2"/>
      <c r="C27" s="37"/>
      <c r="D27" s="66"/>
      <c r="E27" s="28" t="s">
        <v>103</v>
      </c>
      <c r="F27" s="41">
        <v>2380</v>
      </c>
      <c r="G27" s="41">
        <v>2800</v>
      </c>
      <c r="H27" s="41">
        <v>2300</v>
      </c>
      <c r="I27" s="87">
        <f t="shared" si="0"/>
        <v>82.14285714285714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2"/>
      <c r="C28" s="37"/>
      <c r="D28" s="66"/>
      <c r="E28" s="28" t="s">
        <v>104</v>
      </c>
      <c r="F28" s="41">
        <v>0</v>
      </c>
      <c r="G28" s="41">
        <v>0</v>
      </c>
      <c r="H28" s="41">
        <v>0</v>
      </c>
      <c r="I28" s="87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2"/>
      <c r="C29" s="37"/>
      <c r="D29" s="66"/>
      <c r="E29" s="28" t="s">
        <v>106</v>
      </c>
      <c r="F29" s="41">
        <v>0</v>
      </c>
      <c r="G29" s="41">
        <v>0</v>
      </c>
      <c r="H29" s="41">
        <v>2800</v>
      </c>
      <c r="I29" s="87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2"/>
      <c r="C30" s="23"/>
      <c r="D30" s="66"/>
      <c r="E30" s="40" t="s">
        <v>105</v>
      </c>
      <c r="F30" s="41">
        <v>4570</v>
      </c>
      <c r="G30" s="41">
        <v>4352.28</v>
      </c>
      <c r="H30" s="41">
        <v>0</v>
      </c>
      <c r="I30" s="87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2"/>
      <c r="C31" s="23"/>
      <c r="D31" s="66"/>
      <c r="E31" s="40" t="s">
        <v>119</v>
      </c>
      <c r="F31" s="41">
        <v>0</v>
      </c>
      <c r="G31" s="41">
        <v>0</v>
      </c>
      <c r="H31" s="41">
        <v>0</v>
      </c>
      <c r="I31" s="8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s="72" customFormat="1" ht="16.5" customHeight="1">
      <c r="B32" s="59"/>
      <c r="C32" s="83"/>
      <c r="D32" s="63"/>
      <c r="E32" s="67" t="s">
        <v>120</v>
      </c>
      <c r="F32" s="84">
        <f>SUM(F33:F35)</f>
        <v>48000</v>
      </c>
      <c r="G32" s="84">
        <f>SUM(G33:G35)</f>
        <v>47733.23</v>
      </c>
      <c r="H32" s="84">
        <f>SUM(H33:H35)</f>
        <v>51350</v>
      </c>
      <c r="I32" s="88">
        <f t="shared" si="0"/>
        <v>107.57704852573353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2:27" ht="12" customHeight="1">
      <c r="B33" s="22"/>
      <c r="C33" s="37"/>
      <c r="D33" s="66"/>
      <c r="E33" s="28" t="s">
        <v>53</v>
      </c>
      <c r="F33" s="41">
        <v>46800</v>
      </c>
      <c r="G33" s="41">
        <v>46733.23</v>
      </c>
      <c r="H33" s="41">
        <v>47800</v>
      </c>
      <c r="I33" s="87">
        <f t="shared" si="0"/>
        <v>102.28267979765147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2"/>
      <c r="C34" s="37"/>
      <c r="D34" s="66"/>
      <c r="E34" s="28" t="s">
        <v>54</v>
      </c>
      <c r="F34" s="41">
        <v>1200</v>
      </c>
      <c r="G34" s="41">
        <v>1000</v>
      </c>
      <c r="H34" s="41">
        <v>1450</v>
      </c>
      <c r="I34" s="87">
        <f t="shared" si="0"/>
        <v>145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2"/>
      <c r="C35" s="37"/>
      <c r="D35" s="66"/>
      <c r="E35" s="28" t="s">
        <v>55</v>
      </c>
      <c r="F35" s="41">
        <v>0</v>
      </c>
      <c r="G35" s="41">
        <v>0</v>
      </c>
      <c r="H35" s="41">
        <v>2100</v>
      </c>
      <c r="I35" s="87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s="72" customFormat="1" ht="17.25" customHeight="1">
      <c r="B36" s="59"/>
      <c r="C36" s="83"/>
      <c r="D36" s="63"/>
      <c r="E36" s="67" t="s">
        <v>92</v>
      </c>
      <c r="F36" s="84">
        <f>SUM(F37:F39)</f>
        <v>51200</v>
      </c>
      <c r="G36" s="84">
        <f>SUM(G37:G40)</f>
        <v>50164.13</v>
      </c>
      <c r="H36" s="84">
        <f>SUM(H37:H39)</f>
        <v>54100</v>
      </c>
      <c r="I36" s="88">
        <f t="shared" si="0"/>
        <v>107.8459847703927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2:27" ht="12" customHeight="1">
      <c r="B37" s="22"/>
      <c r="C37" s="37"/>
      <c r="D37" s="66"/>
      <c r="E37" s="28" t="s">
        <v>53</v>
      </c>
      <c r="F37" s="41">
        <v>49700</v>
      </c>
      <c r="G37" s="41">
        <v>47137.81</v>
      </c>
      <c r="H37" s="41">
        <v>49700</v>
      </c>
      <c r="I37" s="87">
        <f t="shared" si="0"/>
        <v>105.43553041602908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22"/>
      <c r="C38" s="37"/>
      <c r="D38" s="66"/>
      <c r="E38" s="28" t="s">
        <v>54</v>
      </c>
      <c r="F38" s="41">
        <v>1500</v>
      </c>
      <c r="G38" s="41">
        <v>1850</v>
      </c>
      <c r="H38" s="41">
        <v>1500</v>
      </c>
      <c r="I38" s="87">
        <f t="shared" si="0"/>
        <v>81.08108108108108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2"/>
      <c r="C39" s="37"/>
      <c r="D39" s="66"/>
      <c r="E39" s="28" t="s">
        <v>55</v>
      </c>
      <c r="F39" s="41">
        <v>0</v>
      </c>
      <c r="G39" s="41">
        <v>1176.32</v>
      </c>
      <c r="H39" s="41">
        <v>2900</v>
      </c>
      <c r="I39" s="87">
        <f t="shared" si="0"/>
        <v>246.53155603917304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" customHeight="1">
      <c r="B40" s="22"/>
      <c r="C40" s="37"/>
      <c r="D40" s="66"/>
      <c r="E40" s="28" t="s">
        <v>87</v>
      </c>
      <c r="F40" s="41">
        <v>0</v>
      </c>
      <c r="G40" s="41">
        <v>0</v>
      </c>
      <c r="H40" s="41">
        <v>8700</v>
      </c>
      <c r="I40" s="87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s="72" customFormat="1" ht="18" customHeight="1">
      <c r="B41" s="59"/>
      <c r="C41" s="83"/>
      <c r="D41" s="63"/>
      <c r="E41" s="67" t="s">
        <v>139</v>
      </c>
      <c r="F41" s="84">
        <f>SUM(F42:F45)</f>
        <v>36165</v>
      </c>
      <c r="G41" s="84">
        <f>SUM(G42:G45)</f>
        <v>35441.26</v>
      </c>
      <c r="H41" s="84">
        <f>SUM(H42:H45)</f>
        <v>30120</v>
      </c>
      <c r="I41" s="88">
        <f t="shared" si="0"/>
        <v>84.98569181795455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2:27" ht="12" customHeight="1">
      <c r="B42" s="22"/>
      <c r="C42" s="37"/>
      <c r="D42" s="66"/>
      <c r="E42" s="28" t="s">
        <v>53</v>
      </c>
      <c r="F42" s="41">
        <v>28745</v>
      </c>
      <c r="G42" s="41">
        <v>27727.48</v>
      </c>
      <c r="H42" s="41">
        <v>27100</v>
      </c>
      <c r="I42" s="87">
        <f t="shared" si="0"/>
        <v>97.7369742940938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" customHeight="1">
      <c r="B43" s="22"/>
      <c r="C43" s="37"/>
      <c r="D43" s="66"/>
      <c r="E43" s="28" t="s">
        <v>54</v>
      </c>
      <c r="F43" s="41">
        <v>820</v>
      </c>
      <c r="G43" s="41">
        <v>1200</v>
      </c>
      <c r="H43" s="41">
        <v>820</v>
      </c>
      <c r="I43" s="87">
        <f t="shared" si="0"/>
        <v>68.33333333333333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" customHeight="1">
      <c r="B44" s="22"/>
      <c r="C44" s="37"/>
      <c r="D44" s="66"/>
      <c r="E44" s="31" t="s">
        <v>55</v>
      </c>
      <c r="F44" s="42">
        <v>0</v>
      </c>
      <c r="G44" s="42">
        <v>0</v>
      </c>
      <c r="H44" s="42">
        <v>2200</v>
      </c>
      <c r="I44" s="141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1.25" customHeight="1">
      <c r="B45" s="22"/>
      <c r="C45" s="23"/>
      <c r="D45" s="66"/>
      <c r="E45" s="31" t="s">
        <v>87</v>
      </c>
      <c r="F45" s="42">
        <v>6600</v>
      </c>
      <c r="G45" s="42">
        <v>6513.78</v>
      </c>
      <c r="H45" s="42">
        <v>0</v>
      </c>
      <c r="I45" s="99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3.75" customHeight="1">
      <c r="B46" s="22"/>
      <c r="C46" s="23"/>
      <c r="D46" s="66"/>
      <c r="E46" s="31"/>
      <c r="F46" s="78"/>
      <c r="G46" s="42"/>
      <c r="H46" s="42"/>
      <c r="I46" s="9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3.75" customHeight="1">
      <c r="B47" s="22"/>
      <c r="C47" s="23"/>
      <c r="D47" s="66"/>
      <c r="E47" s="31"/>
      <c r="F47" s="78"/>
      <c r="G47" s="42"/>
      <c r="H47" s="42"/>
      <c r="I47" s="9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2.25" customHeight="1" thickBot="1">
      <c r="B48" s="22"/>
      <c r="C48" s="23"/>
      <c r="D48" s="66"/>
      <c r="E48" s="92"/>
      <c r="F48" s="103"/>
      <c r="G48" s="102"/>
      <c r="H48" s="102"/>
      <c r="I48" s="10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s="95" customFormat="1" ht="16.5" customHeight="1" thickBot="1">
      <c r="B49" s="33">
        <v>801</v>
      </c>
      <c r="C49" s="34">
        <v>80101</v>
      </c>
      <c r="D49" s="34">
        <v>4040</v>
      </c>
      <c r="E49" s="73" t="s">
        <v>58</v>
      </c>
      <c r="F49" s="81">
        <f>SUM(F50:F53)</f>
        <v>33730</v>
      </c>
      <c r="G49" s="81">
        <f>SUM(G50:G53)</f>
        <v>32479.29</v>
      </c>
      <c r="H49" s="81">
        <f>SUM(H50:H53)</f>
        <v>32800</v>
      </c>
      <c r="I49" s="114">
        <f t="shared" si="0"/>
        <v>100.98742922028158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2:27" ht="12" customHeight="1">
      <c r="B50" s="22"/>
      <c r="C50" s="23"/>
      <c r="D50" s="38"/>
      <c r="E50" s="91" t="s">
        <v>60</v>
      </c>
      <c r="F50" s="65">
        <v>23330</v>
      </c>
      <c r="G50" s="65">
        <v>22312.84</v>
      </c>
      <c r="H50" s="65">
        <v>22300</v>
      </c>
      <c r="I50" s="100">
        <f t="shared" si="0"/>
        <v>99.942454658394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" customHeight="1">
      <c r="B51" s="22"/>
      <c r="C51" s="23"/>
      <c r="D51" s="38"/>
      <c r="E51" s="28" t="s">
        <v>56</v>
      </c>
      <c r="F51" s="27">
        <v>3850</v>
      </c>
      <c r="G51" s="27">
        <v>3834.56</v>
      </c>
      <c r="H51" s="27">
        <v>4000</v>
      </c>
      <c r="I51" s="90">
        <f t="shared" si="0"/>
        <v>104.31444546440791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.75" customHeight="1">
      <c r="B52" s="22"/>
      <c r="C52" s="23"/>
      <c r="D52" s="38"/>
      <c r="E52" s="28" t="s">
        <v>57</v>
      </c>
      <c r="F52" s="27">
        <v>4050</v>
      </c>
      <c r="G52" s="27">
        <v>4027.16</v>
      </c>
      <c r="H52" s="27">
        <v>4200</v>
      </c>
      <c r="I52" s="90">
        <f t="shared" si="0"/>
        <v>104.29185828226343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4.25" customHeight="1" thickBot="1">
      <c r="B53" s="29"/>
      <c r="C53" s="30"/>
      <c r="D53" s="43"/>
      <c r="E53" s="92" t="s">
        <v>8</v>
      </c>
      <c r="F53" s="93">
        <v>2500</v>
      </c>
      <c r="G53" s="93">
        <v>2304.73</v>
      </c>
      <c r="H53" s="93">
        <v>2300</v>
      </c>
      <c r="I53" s="206">
        <f t="shared" si="0"/>
        <v>99.79476988627735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s="76" customFormat="1" ht="16.5" customHeight="1" thickBot="1">
      <c r="B54" s="33">
        <v>801</v>
      </c>
      <c r="C54" s="34">
        <v>80101</v>
      </c>
      <c r="D54" s="34">
        <v>4110</v>
      </c>
      <c r="E54" s="108" t="s">
        <v>9</v>
      </c>
      <c r="F54" s="115">
        <f>SUM(F55:F59)</f>
        <v>91675</v>
      </c>
      <c r="G54" s="115">
        <f>SUM(G55:G59)</f>
        <v>76307.81000000001</v>
      </c>
      <c r="H54" s="115">
        <f>SUM(H55:H59)</f>
        <v>87200</v>
      </c>
      <c r="I54" s="124">
        <f t="shared" si="0"/>
        <v>114.27401729914668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 spans="2:27" ht="12" customHeight="1">
      <c r="B55" s="22"/>
      <c r="C55" s="23"/>
      <c r="D55" s="38"/>
      <c r="E55" s="39" t="s">
        <v>137</v>
      </c>
      <c r="F55" s="65">
        <v>63650</v>
      </c>
      <c r="G55" s="109">
        <v>53146.41</v>
      </c>
      <c r="H55" s="65">
        <v>60800</v>
      </c>
      <c r="I55" s="96">
        <f t="shared" si="0"/>
        <v>114.40095389321687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>
      <c r="B56" s="22"/>
      <c r="C56" s="23"/>
      <c r="D56" s="38"/>
      <c r="E56" s="39" t="s">
        <v>121</v>
      </c>
      <c r="F56" s="25">
        <v>9425</v>
      </c>
      <c r="G56" s="110">
        <v>8657.3</v>
      </c>
      <c r="H56" s="25">
        <v>9300</v>
      </c>
      <c r="I56" s="178">
        <f t="shared" si="0"/>
        <v>107.42379263742738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" customHeight="1">
      <c r="B57" s="22"/>
      <c r="C57" s="23"/>
      <c r="D57" s="38"/>
      <c r="E57" s="28" t="s">
        <v>122</v>
      </c>
      <c r="F57" s="27">
        <v>10325</v>
      </c>
      <c r="G57" s="110">
        <v>9091.61</v>
      </c>
      <c r="H57" s="27">
        <v>9700</v>
      </c>
      <c r="I57" s="97">
        <f t="shared" si="0"/>
        <v>106.69177406421963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" customHeight="1">
      <c r="B58" s="22"/>
      <c r="C58" s="23"/>
      <c r="D58" s="38"/>
      <c r="E58" s="28" t="s">
        <v>123</v>
      </c>
      <c r="F58" s="27">
        <v>6115</v>
      </c>
      <c r="G58" s="110">
        <v>5412.49</v>
      </c>
      <c r="H58" s="27">
        <v>5300</v>
      </c>
      <c r="I58" s="97">
        <f t="shared" si="0"/>
        <v>97.92165897766093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 thickBot="1">
      <c r="B59" s="29"/>
      <c r="C59" s="30"/>
      <c r="D59" s="43"/>
      <c r="E59" s="31" t="s">
        <v>124</v>
      </c>
      <c r="F59" s="93">
        <v>2160</v>
      </c>
      <c r="G59" s="112">
        <v>0</v>
      </c>
      <c r="H59" s="93">
        <v>2100</v>
      </c>
      <c r="I59" s="98"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s="76" customFormat="1" ht="15.75" customHeight="1" thickBot="1">
      <c r="B60" s="33">
        <v>801</v>
      </c>
      <c r="C60" s="34">
        <v>80101</v>
      </c>
      <c r="D60" s="34">
        <v>4120</v>
      </c>
      <c r="E60" s="73" t="s">
        <v>10</v>
      </c>
      <c r="F60" s="123">
        <f>SUM(F61:F65)</f>
        <v>12440</v>
      </c>
      <c r="G60" s="123">
        <f>SUM(G61:G65)</f>
        <v>10691.349999999999</v>
      </c>
      <c r="H60" s="123">
        <f>SUM(H61:H65)</f>
        <v>12055</v>
      </c>
      <c r="I60" s="124">
        <f t="shared" si="0"/>
        <v>112.75470356877291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2:27" ht="12" customHeight="1">
      <c r="B61" s="22"/>
      <c r="C61" s="23"/>
      <c r="D61" s="38"/>
      <c r="E61" s="39" t="s">
        <v>138</v>
      </c>
      <c r="F61" s="25">
        <v>8720</v>
      </c>
      <c r="G61" s="125">
        <v>7431.79</v>
      </c>
      <c r="H61" s="25">
        <v>8550</v>
      </c>
      <c r="I61" s="126">
        <f t="shared" si="0"/>
        <v>115.04630782086147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>
      <c r="B62" s="22"/>
      <c r="C62" s="23"/>
      <c r="D62" s="38"/>
      <c r="E62" s="39" t="s">
        <v>125</v>
      </c>
      <c r="F62" s="27">
        <v>1290</v>
      </c>
      <c r="G62" s="110">
        <v>1213.83</v>
      </c>
      <c r="H62" s="27">
        <v>1305</v>
      </c>
      <c r="I62" s="111">
        <f t="shared" si="0"/>
        <v>107.51093645732928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" customHeight="1">
      <c r="B63" s="22"/>
      <c r="C63" s="23"/>
      <c r="D63" s="38"/>
      <c r="E63" s="28" t="s">
        <v>126</v>
      </c>
      <c r="F63" s="27">
        <v>1450</v>
      </c>
      <c r="G63" s="110">
        <v>1286.84</v>
      </c>
      <c r="H63" s="27">
        <v>1360</v>
      </c>
      <c r="I63" s="111">
        <f t="shared" si="0"/>
        <v>105.6852444748376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" customHeight="1">
      <c r="B64" s="22"/>
      <c r="C64" s="23"/>
      <c r="D64" s="38"/>
      <c r="E64" s="28" t="s">
        <v>127</v>
      </c>
      <c r="F64" s="32">
        <v>780</v>
      </c>
      <c r="G64" s="127">
        <v>758.89</v>
      </c>
      <c r="H64" s="32">
        <v>540</v>
      </c>
      <c r="I64" s="111">
        <f t="shared" si="0"/>
        <v>71.1565576038688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" customHeight="1" thickBot="1">
      <c r="B65" s="29"/>
      <c r="C65" s="30"/>
      <c r="D65" s="43"/>
      <c r="E65" s="31" t="s">
        <v>83</v>
      </c>
      <c r="F65" s="93">
        <v>200</v>
      </c>
      <c r="G65" s="112">
        <v>0</v>
      </c>
      <c r="H65" s="93">
        <v>300</v>
      </c>
      <c r="I65" s="113"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5.75" customHeight="1" thickBot="1">
      <c r="B66" s="33">
        <v>801</v>
      </c>
      <c r="C66" s="34">
        <v>80101</v>
      </c>
      <c r="D66" s="34">
        <v>4170</v>
      </c>
      <c r="E66" s="73" t="s">
        <v>82</v>
      </c>
      <c r="F66" s="198">
        <v>17600</v>
      </c>
      <c r="G66" s="198">
        <v>15737.6</v>
      </c>
      <c r="H66" s="115">
        <v>14000</v>
      </c>
      <c r="I66" s="207">
        <f t="shared" si="0"/>
        <v>88.95892639284261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s="76" customFormat="1" ht="16.5" customHeight="1" thickBot="1">
      <c r="B67" s="33">
        <v>801</v>
      </c>
      <c r="C67" s="34">
        <v>80101</v>
      </c>
      <c r="D67" s="34">
        <v>4210</v>
      </c>
      <c r="E67" s="73" t="s">
        <v>11</v>
      </c>
      <c r="F67" s="123">
        <f>SUM(F68:F77)</f>
        <v>62129</v>
      </c>
      <c r="G67" s="123">
        <f>SUM(G68:G77)</f>
        <v>61485.98</v>
      </c>
      <c r="H67" s="123">
        <f>SUM(H68:H77)</f>
        <v>43825</v>
      </c>
      <c r="I67" s="124">
        <f t="shared" si="0"/>
        <v>71.27641130547158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2:9" ht="12.75">
      <c r="B68" s="45"/>
      <c r="C68" s="46"/>
      <c r="D68" s="47"/>
      <c r="E68" s="39" t="s">
        <v>102</v>
      </c>
      <c r="F68" s="65">
        <v>20775</v>
      </c>
      <c r="G68" s="109">
        <v>20674.83</v>
      </c>
      <c r="H68" s="65">
        <v>23500</v>
      </c>
      <c r="I68" s="96">
        <f t="shared" si="0"/>
        <v>113.66477983132145</v>
      </c>
    </row>
    <row r="69" spans="2:9" ht="12.75">
      <c r="B69" s="22"/>
      <c r="C69" s="23"/>
      <c r="D69" s="38"/>
      <c r="E69" s="28" t="s">
        <v>12</v>
      </c>
      <c r="F69" s="27">
        <v>4100</v>
      </c>
      <c r="G69" s="110">
        <v>4014.53</v>
      </c>
      <c r="H69" s="27">
        <v>800</v>
      </c>
      <c r="I69" s="97">
        <f t="shared" si="0"/>
        <v>19.92761294597375</v>
      </c>
    </row>
    <row r="70" spans="2:27" ht="15" customHeight="1">
      <c r="B70" s="22"/>
      <c r="C70" s="23"/>
      <c r="D70" s="38"/>
      <c r="E70" s="28" t="s">
        <v>13</v>
      </c>
      <c r="F70" s="27">
        <v>3050</v>
      </c>
      <c r="G70" s="27">
        <v>3044.82</v>
      </c>
      <c r="H70" s="27">
        <v>3900</v>
      </c>
      <c r="I70" s="97">
        <f t="shared" si="0"/>
        <v>128.0863893432124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9" ht="15" customHeight="1">
      <c r="B71" s="22"/>
      <c r="C71" s="23"/>
      <c r="D71" s="38"/>
      <c r="E71" s="28" t="s">
        <v>14</v>
      </c>
      <c r="F71" s="27">
        <v>16404</v>
      </c>
      <c r="G71" s="27">
        <v>16339.14</v>
      </c>
      <c r="H71" s="27">
        <v>6000</v>
      </c>
      <c r="I71" s="97">
        <f t="shared" si="0"/>
        <v>36.72163896019007</v>
      </c>
    </row>
    <row r="72" spans="2:9" ht="15" customHeight="1">
      <c r="B72" s="22"/>
      <c r="C72" s="23"/>
      <c r="D72" s="38"/>
      <c r="E72" s="28" t="s">
        <v>61</v>
      </c>
      <c r="F72" s="27">
        <v>8300</v>
      </c>
      <c r="G72" s="110">
        <v>8233.15</v>
      </c>
      <c r="H72" s="27">
        <v>2975</v>
      </c>
      <c r="I72" s="97">
        <f t="shared" si="0"/>
        <v>36.13440785118697</v>
      </c>
    </row>
    <row r="73" spans="2:27" ht="15" customHeight="1">
      <c r="B73" s="22"/>
      <c r="C73" s="23"/>
      <c r="D73" s="38"/>
      <c r="E73" s="28" t="s">
        <v>15</v>
      </c>
      <c r="F73" s="27">
        <v>4900</v>
      </c>
      <c r="G73" s="110">
        <v>4768.03</v>
      </c>
      <c r="H73" s="27">
        <v>4100</v>
      </c>
      <c r="I73" s="97">
        <f t="shared" si="0"/>
        <v>85.98939184526944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3.5" customHeight="1">
      <c r="B74" s="22"/>
      <c r="C74" s="23"/>
      <c r="D74" s="38"/>
      <c r="E74" s="28" t="s">
        <v>16</v>
      </c>
      <c r="F74" s="27">
        <v>400</v>
      </c>
      <c r="G74" s="110">
        <v>395</v>
      </c>
      <c r="H74" s="27">
        <v>600</v>
      </c>
      <c r="I74" s="97">
        <f t="shared" si="0"/>
        <v>151.8987341772152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3.5" customHeight="1">
      <c r="B75" s="22"/>
      <c r="C75" s="23"/>
      <c r="D75" s="38"/>
      <c r="E75" s="31" t="s">
        <v>110</v>
      </c>
      <c r="F75" s="32">
        <v>2000</v>
      </c>
      <c r="G75" s="127">
        <v>1902.12</v>
      </c>
      <c r="H75" s="27">
        <v>1750</v>
      </c>
      <c r="I75" s="97">
        <f t="shared" si="0"/>
        <v>92.00260761676445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3.5" customHeight="1">
      <c r="B76" s="22"/>
      <c r="C76" s="23"/>
      <c r="D76" s="38"/>
      <c r="E76" s="31" t="s">
        <v>88</v>
      </c>
      <c r="F76" s="32">
        <v>2200</v>
      </c>
      <c r="G76" s="127">
        <v>2114.36</v>
      </c>
      <c r="H76" s="27">
        <v>0</v>
      </c>
      <c r="I76" s="97">
        <f t="shared" si="0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3.5" customHeight="1" thickBot="1">
      <c r="B77" s="29"/>
      <c r="C77" s="30"/>
      <c r="D77" s="43"/>
      <c r="E77" s="31" t="s">
        <v>111</v>
      </c>
      <c r="F77" s="93">
        <v>0</v>
      </c>
      <c r="G77" s="93">
        <v>0</v>
      </c>
      <c r="H77" s="25">
        <v>200</v>
      </c>
      <c r="I77" s="98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s="76" customFormat="1" ht="16.5" customHeight="1" thickBot="1">
      <c r="B78" s="33">
        <v>801</v>
      </c>
      <c r="C78" s="34">
        <v>80101</v>
      </c>
      <c r="D78" s="34">
        <v>4220</v>
      </c>
      <c r="E78" s="73" t="s">
        <v>17</v>
      </c>
      <c r="F78" s="81">
        <v>29700</v>
      </c>
      <c r="G78" s="128">
        <v>29481.81</v>
      </c>
      <c r="H78" s="81">
        <v>27900</v>
      </c>
      <c r="I78" s="114">
        <f t="shared" si="0"/>
        <v>94.63462385789747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2:27" ht="15.75" customHeight="1" thickBot="1">
      <c r="B79" s="33">
        <v>801</v>
      </c>
      <c r="C79" s="34">
        <v>80101</v>
      </c>
      <c r="D79" s="34">
        <v>4240</v>
      </c>
      <c r="E79" s="35" t="s">
        <v>18</v>
      </c>
      <c r="F79" s="81">
        <f>SUM(F80:F84)</f>
        <v>2000</v>
      </c>
      <c r="G79" s="81">
        <f>SUM(G80:G84)</f>
        <v>1959.34</v>
      </c>
      <c r="H79" s="81">
        <f>SUM(H80:H84)</f>
        <v>2500</v>
      </c>
      <c r="I79" s="114">
        <f t="shared" si="0"/>
        <v>127.59398572988864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3.5" customHeight="1">
      <c r="B80" s="22"/>
      <c r="C80" s="23"/>
      <c r="D80" s="38"/>
      <c r="E80" s="39" t="s">
        <v>19</v>
      </c>
      <c r="F80" s="65"/>
      <c r="G80" s="109"/>
      <c r="H80" s="65"/>
      <c r="I80" s="9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3.5" customHeight="1">
      <c r="B81" s="22"/>
      <c r="C81" s="23"/>
      <c r="D81" s="38"/>
      <c r="E81" s="28" t="s">
        <v>20</v>
      </c>
      <c r="F81" s="27">
        <v>550</v>
      </c>
      <c r="G81" s="110">
        <v>546.5</v>
      </c>
      <c r="H81" s="27">
        <v>500</v>
      </c>
      <c r="I81" s="97">
        <f aca="true" t="shared" si="1" ref="I81:I155">H81/G81*100</f>
        <v>91.49130832570906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9" ht="12.75">
      <c r="B82" s="22"/>
      <c r="C82" s="23"/>
      <c r="D82" s="38"/>
      <c r="E82" s="28" t="s">
        <v>69</v>
      </c>
      <c r="F82" s="27">
        <v>1259</v>
      </c>
      <c r="G82" s="110">
        <v>1222.76</v>
      </c>
      <c r="H82" s="27">
        <v>1200</v>
      </c>
      <c r="I82" s="97">
        <f t="shared" si="1"/>
        <v>98.13863718145835</v>
      </c>
    </row>
    <row r="83" spans="2:27" ht="13.5" customHeight="1">
      <c r="B83" s="22"/>
      <c r="C83" s="23"/>
      <c r="D83" s="38"/>
      <c r="E83" s="28" t="s">
        <v>21</v>
      </c>
      <c r="F83" s="27">
        <v>191</v>
      </c>
      <c r="G83" s="110">
        <v>190.08</v>
      </c>
      <c r="H83" s="27">
        <v>400</v>
      </c>
      <c r="I83" s="97">
        <f t="shared" si="1"/>
        <v>210.43771043771042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9" ht="13.5" thickBot="1">
      <c r="B84" s="29"/>
      <c r="C84" s="30"/>
      <c r="D84" s="43"/>
      <c r="E84" s="31" t="s">
        <v>22</v>
      </c>
      <c r="F84" s="93">
        <v>0</v>
      </c>
      <c r="G84" s="112">
        <v>0</v>
      </c>
      <c r="H84" s="93">
        <v>400</v>
      </c>
      <c r="I84" s="97">
        <v>0</v>
      </c>
    </row>
    <row r="85" spans="2:9" s="76" customFormat="1" ht="18" customHeight="1" thickBot="1">
      <c r="B85" s="33">
        <v>801</v>
      </c>
      <c r="C85" s="34">
        <v>80101</v>
      </c>
      <c r="D85" s="34">
        <v>4260</v>
      </c>
      <c r="E85" s="73" t="s">
        <v>23</v>
      </c>
      <c r="F85" s="129">
        <f>SUM(F86:F89)</f>
        <v>9600</v>
      </c>
      <c r="G85" s="129">
        <f>SUM(G86:G89)</f>
        <v>9177.48</v>
      </c>
      <c r="H85" s="129">
        <f>SUM(H86:H89)</f>
        <v>11650</v>
      </c>
      <c r="I85" s="130">
        <f t="shared" si="1"/>
        <v>126.94116467701373</v>
      </c>
    </row>
    <row r="86" spans="2:27" ht="13.5" customHeight="1">
      <c r="B86" s="45"/>
      <c r="C86" s="46"/>
      <c r="D86" s="47"/>
      <c r="E86" s="39" t="s">
        <v>24</v>
      </c>
      <c r="F86" s="68">
        <v>7700</v>
      </c>
      <c r="G86" s="68">
        <v>7383.22</v>
      </c>
      <c r="H86" s="68">
        <v>9500</v>
      </c>
      <c r="I86" s="77">
        <f t="shared" si="1"/>
        <v>128.67014662979025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9" ht="12.75" customHeight="1">
      <c r="B87" s="22"/>
      <c r="C87" s="23"/>
      <c r="D87" s="38"/>
      <c r="E87" s="28" t="s">
        <v>25</v>
      </c>
      <c r="F87" s="41">
        <v>1150</v>
      </c>
      <c r="G87" s="80">
        <v>1134.88</v>
      </c>
      <c r="H87" s="41">
        <v>1100</v>
      </c>
      <c r="I87" s="87">
        <f t="shared" si="1"/>
        <v>96.92654730015508</v>
      </c>
    </row>
    <row r="88" spans="2:9" ht="12.75" customHeight="1">
      <c r="B88" s="22"/>
      <c r="C88" s="23"/>
      <c r="D88" s="38"/>
      <c r="E88" s="28" t="s">
        <v>62</v>
      </c>
      <c r="F88" s="41">
        <v>550</v>
      </c>
      <c r="G88" s="80">
        <v>520</v>
      </c>
      <c r="H88" s="41">
        <v>800</v>
      </c>
      <c r="I88" s="87">
        <f t="shared" si="1"/>
        <v>153.84615384615387</v>
      </c>
    </row>
    <row r="89" spans="2:27" ht="12" customHeight="1">
      <c r="B89" s="48"/>
      <c r="C89" s="49"/>
      <c r="D89" s="50"/>
      <c r="E89" s="28" t="s">
        <v>63</v>
      </c>
      <c r="F89" s="41">
        <v>200</v>
      </c>
      <c r="G89" s="41">
        <v>139.38</v>
      </c>
      <c r="H89" s="41">
        <v>250</v>
      </c>
      <c r="I89" s="87">
        <f t="shared" si="1"/>
        <v>179.36576266322285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4.5" customHeight="1" thickBot="1">
      <c r="B90" s="48"/>
      <c r="C90" s="49"/>
      <c r="D90" s="50"/>
      <c r="E90" s="92"/>
      <c r="F90" s="102"/>
      <c r="G90" s="102"/>
      <c r="H90" s="102"/>
      <c r="I90" s="18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9" s="76" customFormat="1" ht="18.75" customHeight="1" thickBot="1">
      <c r="B91" s="33">
        <v>801</v>
      </c>
      <c r="C91" s="34">
        <v>80101</v>
      </c>
      <c r="D91" s="34">
        <v>4270</v>
      </c>
      <c r="E91" s="73" t="s">
        <v>26</v>
      </c>
      <c r="F91" s="81">
        <f>SUM(F92:F96)</f>
        <v>16500</v>
      </c>
      <c r="G91" s="81">
        <f>SUM(G92:G96)</f>
        <v>16055.08</v>
      </c>
      <c r="H91" s="81">
        <f>SUM(H92:H96)</f>
        <v>5500</v>
      </c>
      <c r="I91" s="114">
        <f t="shared" si="1"/>
        <v>34.257070036399696</v>
      </c>
    </row>
    <row r="92" spans="2:27" ht="13.5" customHeight="1">
      <c r="B92" s="45"/>
      <c r="C92" s="46"/>
      <c r="D92" s="47"/>
      <c r="E92" s="39" t="s">
        <v>89</v>
      </c>
      <c r="F92" s="65">
        <v>0</v>
      </c>
      <c r="G92" s="109"/>
      <c r="H92" s="65"/>
      <c r="I92" s="69"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3.5" customHeight="1">
      <c r="B93" s="22"/>
      <c r="C93" s="23"/>
      <c r="D93" s="38"/>
      <c r="E93" s="28" t="s">
        <v>27</v>
      </c>
      <c r="F93" s="27">
        <v>2000</v>
      </c>
      <c r="G93" s="110">
        <v>1967.8</v>
      </c>
      <c r="H93" s="27">
        <v>1000</v>
      </c>
      <c r="I93" s="70">
        <f t="shared" si="1"/>
        <v>50.81817257851407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9" ht="12.75">
      <c r="B94" s="22"/>
      <c r="C94" s="23"/>
      <c r="D94" s="38"/>
      <c r="E94" s="28" t="s">
        <v>28</v>
      </c>
      <c r="F94" s="27">
        <v>0</v>
      </c>
      <c r="G94" s="110">
        <v>0</v>
      </c>
      <c r="H94" s="27">
        <v>1500</v>
      </c>
      <c r="I94" s="70">
        <v>0</v>
      </c>
    </row>
    <row r="95" spans="2:27" ht="13.5" customHeight="1">
      <c r="B95" s="22"/>
      <c r="C95" s="23"/>
      <c r="D95" s="38"/>
      <c r="E95" s="28" t="s">
        <v>131</v>
      </c>
      <c r="F95" s="27">
        <v>14500</v>
      </c>
      <c r="G95" s="27">
        <v>14087.28</v>
      </c>
      <c r="H95" s="27">
        <v>3000</v>
      </c>
      <c r="I95" s="70"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9" ht="15" customHeight="1" thickBot="1">
      <c r="B96" s="29"/>
      <c r="C96" s="30"/>
      <c r="D96" s="43"/>
      <c r="E96" s="28" t="s">
        <v>112</v>
      </c>
      <c r="F96" s="93">
        <v>0</v>
      </c>
      <c r="G96" s="93">
        <v>0</v>
      </c>
      <c r="H96" s="93">
        <v>0</v>
      </c>
      <c r="I96" s="89">
        <v>0</v>
      </c>
    </row>
    <row r="97" spans="2:9" ht="15" customHeight="1" thickBot="1">
      <c r="B97" s="33">
        <v>801</v>
      </c>
      <c r="C97" s="34">
        <v>80101</v>
      </c>
      <c r="D97" s="34">
        <v>4280</v>
      </c>
      <c r="E97" s="73" t="s">
        <v>84</v>
      </c>
      <c r="F97" s="36">
        <v>850</v>
      </c>
      <c r="G97" s="36">
        <v>632.5</v>
      </c>
      <c r="H97" s="123">
        <v>1850</v>
      </c>
      <c r="I97" s="89">
        <f t="shared" si="1"/>
        <v>292.4901185770751</v>
      </c>
    </row>
    <row r="98" spans="2:9" s="76" customFormat="1" ht="19.5" customHeight="1" thickBot="1">
      <c r="B98" s="33">
        <v>801</v>
      </c>
      <c r="C98" s="34">
        <v>80101</v>
      </c>
      <c r="D98" s="34">
        <v>4300</v>
      </c>
      <c r="E98" s="73" t="s">
        <v>29</v>
      </c>
      <c r="F98" s="129">
        <f>SUM(F99:F113)</f>
        <v>18200</v>
      </c>
      <c r="G98" s="129">
        <f>SUM(G99:G113)</f>
        <v>17918.890000000003</v>
      </c>
      <c r="H98" s="129">
        <f>SUM(H99:H113)</f>
        <v>22250</v>
      </c>
      <c r="I98" s="89">
        <f t="shared" si="1"/>
        <v>124.17063780178346</v>
      </c>
    </row>
    <row r="99" spans="2:9" ht="15" customHeight="1">
      <c r="B99" s="45"/>
      <c r="C99" s="46"/>
      <c r="D99" s="47"/>
      <c r="E99" s="39" t="s">
        <v>30</v>
      </c>
      <c r="F99" s="68">
        <v>1900</v>
      </c>
      <c r="G99" s="68">
        <v>1883.99</v>
      </c>
      <c r="H99" s="68">
        <v>2200</v>
      </c>
      <c r="I99" s="149">
        <f t="shared" si="1"/>
        <v>116.77344359577279</v>
      </c>
    </row>
    <row r="100" spans="2:9" ht="15" customHeight="1">
      <c r="B100" s="22"/>
      <c r="C100" s="23"/>
      <c r="D100" s="38"/>
      <c r="E100" s="28" t="s">
        <v>85</v>
      </c>
      <c r="F100" s="41">
        <v>1750</v>
      </c>
      <c r="G100" s="41">
        <v>1646.36</v>
      </c>
      <c r="H100" s="41">
        <v>1800</v>
      </c>
      <c r="I100" s="150">
        <f t="shared" si="1"/>
        <v>109.3321023348478</v>
      </c>
    </row>
    <row r="101" spans="2:9" ht="15" customHeight="1">
      <c r="B101" s="22"/>
      <c r="C101" s="23"/>
      <c r="D101" s="38"/>
      <c r="E101" s="28" t="s">
        <v>31</v>
      </c>
      <c r="F101" s="41">
        <v>2200</v>
      </c>
      <c r="G101" s="41">
        <v>2190.68</v>
      </c>
      <c r="H101" s="41"/>
      <c r="I101" s="150">
        <f t="shared" si="1"/>
        <v>0</v>
      </c>
    </row>
    <row r="102" spans="2:9" ht="15" customHeight="1">
      <c r="B102" s="22"/>
      <c r="C102" s="23"/>
      <c r="D102" s="38"/>
      <c r="E102" s="28" t="s">
        <v>32</v>
      </c>
      <c r="F102" s="41">
        <v>500</v>
      </c>
      <c r="G102" s="41">
        <v>481.3</v>
      </c>
      <c r="H102" s="41">
        <v>700</v>
      </c>
      <c r="I102" s="150">
        <f t="shared" si="1"/>
        <v>145.43943486391024</v>
      </c>
    </row>
    <row r="103" spans="2:9" ht="15" customHeight="1">
      <c r="B103" s="22"/>
      <c r="C103" s="23"/>
      <c r="D103" s="38"/>
      <c r="E103" s="28" t="s">
        <v>33</v>
      </c>
      <c r="F103" s="41">
        <v>1550</v>
      </c>
      <c r="G103" s="41">
        <v>1540.97</v>
      </c>
      <c r="H103" s="41">
        <v>2000</v>
      </c>
      <c r="I103" s="150">
        <f t="shared" si="1"/>
        <v>129.78838004633445</v>
      </c>
    </row>
    <row r="104" spans="2:9" ht="15" customHeight="1">
      <c r="B104" s="22"/>
      <c r="C104" s="23"/>
      <c r="D104" s="38"/>
      <c r="E104" s="28" t="s">
        <v>34</v>
      </c>
      <c r="F104" s="41">
        <v>315</v>
      </c>
      <c r="G104" s="41">
        <v>315</v>
      </c>
      <c r="H104" s="41">
        <v>2000</v>
      </c>
      <c r="I104" s="150">
        <f t="shared" si="1"/>
        <v>634.9206349206349</v>
      </c>
    </row>
    <row r="105" spans="2:9" ht="15" customHeight="1">
      <c r="B105" s="22"/>
      <c r="C105" s="23"/>
      <c r="D105" s="38"/>
      <c r="E105" s="28" t="s">
        <v>35</v>
      </c>
      <c r="F105" s="41">
        <v>1810</v>
      </c>
      <c r="G105" s="41">
        <v>1804.72</v>
      </c>
      <c r="H105" s="41">
        <v>2500</v>
      </c>
      <c r="I105" s="150">
        <f t="shared" si="1"/>
        <v>138.52564386719268</v>
      </c>
    </row>
    <row r="106" spans="2:9" ht="15" customHeight="1">
      <c r="B106" s="22"/>
      <c r="C106" s="23"/>
      <c r="D106" s="38"/>
      <c r="E106" s="28" t="s">
        <v>36</v>
      </c>
      <c r="F106" s="41">
        <v>2175</v>
      </c>
      <c r="G106" s="41">
        <v>2174.09</v>
      </c>
      <c r="H106" s="41">
        <v>5000</v>
      </c>
      <c r="I106" s="150">
        <f t="shared" si="1"/>
        <v>229.98127952384672</v>
      </c>
    </row>
    <row r="107" spans="2:9" ht="15" customHeight="1">
      <c r="B107" s="22"/>
      <c r="C107" s="23"/>
      <c r="D107" s="38"/>
      <c r="E107" s="28" t="s">
        <v>37</v>
      </c>
      <c r="F107" s="41">
        <v>110</v>
      </c>
      <c r="G107" s="41">
        <v>99.54</v>
      </c>
      <c r="H107" s="41">
        <v>800</v>
      </c>
      <c r="I107" s="150">
        <f t="shared" si="1"/>
        <v>803.6970062286517</v>
      </c>
    </row>
    <row r="108" spans="2:9" ht="15" customHeight="1">
      <c r="B108" s="22"/>
      <c r="C108" s="23"/>
      <c r="D108" s="38"/>
      <c r="E108" s="31" t="s">
        <v>113</v>
      </c>
      <c r="F108" s="42">
        <v>1620</v>
      </c>
      <c r="G108" s="42">
        <v>1615.48</v>
      </c>
      <c r="H108" s="42">
        <v>2200</v>
      </c>
      <c r="I108" s="150">
        <f t="shared" si="1"/>
        <v>136.18243494193675</v>
      </c>
    </row>
    <row r="109" spans="2:9" ht="15" customHeight="1">
      <c r="B109" s="22"/>
      <c r="C109" s="23"/>
      <c r="D109" s="38"/>
      <c r="E109" s="31" t="s">
        <v>114</v>
      </c>
      <c r="F109" s="42">
        <v>240</v>
      </c>
      <c r="G109" s="42">
        <v>240</v>
      </c>
      <c r="H109" s="42">
        <v>300</v>
      </c>
      <c r="I109" s="150">
        <f t="shared" si="1"/>
        <v>125</v>
      </c>
    </row>
    <row r="110" spans="2:9" ht="15" customHeight="1">
      <c r="B110" s="22"/>
      <c r="C110" s="23"/>
      <c r="D110" s="38"/>
      <c r="E110" s="31" t="s">
        <v>115</v>
      </c>
      <c r="F110" s="42">
        <v>200</v>
      </c>
      <c r="G110" s="42">
        <v>198.32</v>
      </c>
      <c r="H110" s="42">
        <v>250</v>
      </c>
      <c r="I110" s="150">
        <f t="shared" si="1"/>
        <v>126.05889471561113</v>
      </c>
    </row>
    <row r="111" spans="2:9" ht="15" customHeight="1">
      <c r="B111" s="22"/>
      <c r="C111" s="23"/>
      <c r="D111" s="38"/>
      <c r="E111" s="31" t="s">
        <v>141</v>
      </c>
      <c r="F111" s="42">
        <v>1800</v>
      </c>
      <c r="G111" s="42">
        <v>1736.54</v>
      </c>
      <c r="H111" s="42"/>
      <c r="I111" s="99"/>
    </row>
    <row r="112" spans="2:9" ht="15" customHeight="1">
      <c r="B112" s="22"/>
      <c r="C112" s="23"/>
      <c r="D112" s="38"/>
      <c r="E112" s="31" t="s">
        <v>142</v>
      </c>
      <c r="F112" s="42">
        <v>880</v>
      </c>
      <c r="G112" s="42">
        <v>878.4</v>
      </c>
      <c r="H112" s="42"/>
      <c r="I112" s="99"/>
    </row>
    <row r="113" spans="2:9" ht="15" customHeight="1" thickBot="1">
      <c r="B113" s="29"/>
      <c r="C113" s="30"/>
      <c r="D113" s="43"/>
      <c r="E113" s="31" t="s">
        <v>38</v>
      </c>
      <c r="F113" s="102">
        <v>1150</v>
      </c>
      <c r="G113" s="102">
        <v>1113.5</v>
      </c>
      <c r="H113" s="102">
        <v>2500</v>
      </c>
      <c r="I113" s="104">
        <f t="shared" si="1"/>
        <v>224.51728783116297</v>
      </c>
    </row>
    <row r="114" spans="2:9" ht="15" customHeight="1" thickBot="1">
      <c r="B114" s="33">
        <v>801</v>
      </c>
      <c r="C114" s="34">
        <v>80101</v>
      </c>
      <c r="D114" s="34">
        <v>4350</v>
      </c>
      <c r="E114" s="73" t="s">
        <v>86</v>
      </c>
      <c r="F114" s="196">
        <v>1300</v>
      </c>
      <c r="G114" s="208">
        <v>771.45</v>
      </c>
      <c r="H114" s="196">
        <v>1000</v>
      </c>
      <c r="I114" s="104">
        <f t="shared" si="1"/>
        <v>129.62602890660443</v>
      </c>
    </row>
    <row r="115" spans="2:9" ht="15" customHeight="1" thickBot="1">
      <c r="B115" s="33">
        <v>801</v>
      </c>
      <c r="C115" s="34">
        <v>80101</v>
      </c>
      <c r="D115" s="34">
        <v>4370</v>
      </c>
      <c r="E115" s="73" t="s">
        <v>128</v>
      </c>
      <c r="F115" s="196">
        <v>0</v>
      </c>
      <c r="G115" s="208">
        <v>0</v>
      </c>
      <c r="H115" s="196">
        <v>3500</v>
      </c>
      <c r="I115" s="104">
        <v>0</v>
      </c>
    </row>
    <row r="116" spans="2:9" s="76" customFormat="1" ht="18.75" customHeight="1" thickBot="1">
      <c r="B116" s="33">
        <v>801</v>
      </c>
      <c r="C116" s="34">
        <v>80101</v>
      </c>
      <c r="D116" s="34">
        <v>4410</v>
      </c>
      <c r="E116" s="73" t="s">
        <v>39</v>
      </c>
      <c r="F116" s="123">
        <v>2500</v>
      </c>
      <c r="G116" s="189">
        <v>2103.41</v>
      </c>
      <c r="H116" s="81">
        <v>3000</v>
      </c>
      <c r="I116" s="74">
        <f t="shared" si="1"/>
        <v>142.6255461369871</v>
      </c>
    </row>
    <row r="117" spans="2:9" s="76" customFormat="1" ht="18.75" customHeight="1" thickBot="1">
      <c r="B117" s="33">
        <v>801</v>
      </c>
      <c r="C117" s="34">
        <v>80101</v>
      </c>
      <c r="D117" s="34">
        <v>4420</v>
      </c>
      <c r="E117" s="73" t="s">
        <v>80</v>
      </c>
      <c r="F117" s="123">
        <v>0</v>
      </c>
      <c r="G117" s="189">
        <v>0</v>
      </c>
      <c r="H117" s="81">
        <v>2000</v>
      </c>
      <c r="I117" s="74">
        <v>0</v>
      </c>
    </row>
    <row r="118" spans="2:9" s="76" customFormat="1" ht="15.75" customHeight="1" thickBot="1">
      <c r="B118" s="33">
        <v>801</v>
      </c>
      <c r="C118" s="34">
        <v>80101</v>
      </c>
      <c r="D118" s="34">
        <v>4430</v>
      </c>
      <c r="E118" s="73" t="s">
        <v>40</v>
      </c>
      <c r="F118" s="123">
        <v>1711</v>
      </c>
      <c r="G118" s="189">
        <v>1711</v>
      </c>
      <c r="H118" s="81">
        <v>2000</v>
      </c>
      <c r="I118" s="74">
        <f t="shared" si="1"/>
        <v>116.89070718877849</v>
      </c>
    </row>
    <row r="119" spans="2:9" s="76" customFormat="1" ht="18" customHeight="1" thickBot="1">
      <c r="B119" s="33">
        <v>801</v>
      </c>
      <c r="C119" s="34">
        <v>80101</v>
      </c>
      <c r="D119" s="34">
        <v>4440</v>
      </c>
      <c r="E119" s="73" t="s">
        <v>41</v>
      </c>
      <c r="F119" s="123">
        <v>26100</v>
      </c>
      <c r="G119" s="189">
        <v>26100</v>
      </c>
      <c r="H119" s="81">
        <v>26100</v>
      </c>
      <c r="I119" s="74">
        <f t="shared" si="1"/>
        <v>100</v>
      </c>
    </row>
    <row r="120" spans="2:9" s="76" customFormat="1" ht="18" customHeight="1" thickBot="1">
      <c r="B120" s="33">
        <v>801</v>
      </c>
      <c r="C120" s="34">
        <v>80101</v>
      </c>
      <c r="D120" s="44">
        <v>4740</v>
      </c>
      <c r="E120" s="212" t="s">
        <v>129</v>
      </c>
      <c r="F120" s="123">
        <v>0</v>
      </c>
      <c r="G120" s="189">
        <v>0</v>
      </c>
      <c r="H120" s="81">
        <v>3000</v>
      </c>
      <c r="I120" s="74"/>
    </row>
    <row r="121" spans="2:9" s="76" customFormat="1" ht="18" customHeight="1" thickBot="1">
      <c r="B121" s="211">
        <v>801</v>
      </c>
      <c r="C121" s="44">
        <v>80101</v>
      </c>
      <c r="D121" s="44">
        <v>4750</v>
      </c>
      <c r="E121" s="212" t="s">
        <v>130</v>
      </c>
      <c r="F121" s="123">
        <v>0</v>
      </c>
      <c r="G121" s="189">
        <v>0</v>
      </c>
      <c r="H121" s="81">
        <v>1600</v>
      </c>
      <c r="I121" s="74"/>
    </row>
    <row r="122" spans="2:9" s="76" customFormat="1" ht="18" customHeight="1" thickBot="1">
      <c r="B122" s="211">
        <v>801</v>
      </c>
      <c r="C122" s="44">
        <v>80101</v>
      </c>
      <c r="D122" s="44">
        <v>6050</v>
      </c>
      <c r="E122" s="133" t="s">
        <v>140</v>
      </c>
      <c r="F122" s="123">
        <v>0</v>
      </c>
      <c r="G122" s="189">
        <v>0</v>
      </c>
      <c r="H122" s="123">
        <v>0</v>
      </c>
      <c r="I122" s="122">
        <v>0</v>
      </c>
    </row>
    <row r="123" spans="2:9" s="76" customFormat="1" ht="3.75" customHeight="1" thickBot="1">
      <c r="B123" s="155"/>
      <c r="C123" s="156"/>
      <c r="D123" s="157"/>
      <c r="E123" s="136"/>
      <c r="F123" s="118"/>
      <c r="G123" s="119"/>
      <c r="H123" s="137"/>
      <c r="I123" s="74"/>
    </row>
    <row r="124" spans="2:9" s="138" customFormat="1" ht="22.5" customHeight="1" thickBot="1">
      <c r="B124" s="134">
        <v>801</v>
      </c>
      <c r="C124" s="135">
        <v>80101</v>
      </c>
      <c r="D124" s="135"/>
      <c r="E124" s="199" t="s">
        <v>42</v>
      </c>
      <c r="F124" s="81">
        <f>F9+F17+F18+F49+F54+F60+F66+F67+F78+F79+F85+F91+F97+F98+F114+F115+F116+F117+F118+F119+F120+F121+F122</f>
        <v>782496.8</v>
      </c>
      <c r="G124" s="81">
        <f>G9+G17+G18+G49+G54+G60+G66+G67+G78+G79+G85+G91+G97+G98+G114+G115+G116+G117+G118+G119+G120+G121+G122</f>
        <v>728333.69</v>
      </c>
      <c r="H124" s="81">
        <f>H9+H17+H18+H49+H54+H60+H66+H67+H78+H79+H85+H91+H97+H98+H114+H115+H116+H117+H118+H119+H120+H121+H122</f>
        <v>772876</v>
      </c>
      <c r="I124" s="74">
        <f t="shared" si="1"/>
        <v>106.1156459754045</v>
      </c>
    </row>
    <row r="125" spans="2:9" s="138" customFormat="1" ht="15.75" customHeight="1">
      <c r="B125" s="58"/>
      <c r="C125" s="55"/>
      <c r="D125" s="55"/>
      <c r="E125" s="187"/>
      <c r="F125" s="129"/>
      <c r="G125" s="175"/>
      <c r="H125" s="129"/>
      <c r="I125" s="139"/>
    </row>
    <row r="126" spans="2:9" s="138" customFormat="1" ht="15.75" customHeight="1" thickBot="1">
      <c r="B126" s="58"/>
      <c r="C126" s="55"/>
      <c r="D126" s="55"/>
      <c r="E126" s="187"/>
      <c r="F126" s="129"/>
      <c r="G126" s="175"/>
      <c r="H126" s="129"/>
      <c r="I126" s="209"/>
    </row>
    <row r="127" spans="2:9" s="138" customFormat="1" ht="15.75" customHeight="1" thickBot="1">
      <c r="B127" s="33">
        <v>801</v>
      </c>
      <c r="C127" s="34">
        <v>80103</v>
      </c>
      <c r="D127" s="34">
        <v>3020</v>
      </c>
      <c r="E127" s="52" t="s">
        <v>93</v>
      </c>
      <c r="F127" s="81">
        <f>F128+F129</f>
        <v>2727</v>
      </c>
      <c r="G127" s="81">
        <f>G128+G129</f>
        <v>2612.8</v>
      </c>
      <c r="H127" s="81">
        <f>H128+H129</f>
        <v>2442</v>
      </c>
      <c r="I127" s="74">
        <f t="shared" si="1"/>
        <v>93.46295162278015</v>
      </c>
    </row>
    <row r="128" spans="2:9" s="138" customFormat="1" ht="15.75" customHeight="1">
      <c r="B128" s="58"/>
      <c r="C128" s="55"/>
      <c r="D128" s="55"/>
      <c r="E128" s="101" t="s">
        <v>94</v>
      </c>
      <c r="F128" s="201">
        <v>1152</v>
      </c>
      <c r="G128" s="202">
        <v>1152</v>
      </c>
      <c r="H128" s="201">
        <v>1152</v>
      </c>
      <c r="I128" s="210">
        <f t="shared" si="1"/>
        <v>100</v>
      </c>
    </row>
    <row r="129" spans="2:9" s="138" customFormat="1" ht="15.75" customHeight="1" thickBot="1">
      <c r="B129" s="58"/>
      <c r="C129" s="55"/>
      <c r="D129" s="55"/>
      <c r="E129" s="101" t="s">
        <v>95</v>
      </c>
      <c r="F129" s="201">
        <v>1575</v>
      </c>
      <c r="G129" s="202">
        <v>1460.8</v>
      </c>
      <c r="H129" s="201">
        <v>1290</v>
      </c>
      <c r="I129" s="209">
        <f t="shared" si="1"/>
        <v>88.30777656078861</v>
      </c>
    </row>
    <row r="130" spans="2:9" s="138" customFormat="1" ht="15.75" customHeight="1" thickBot="1">
      <c r="B130" s="33">
        <v>801</v>
      </c>
      <c r="C130" s="34">
        <v>80103</v>
      </c>
      <c r="D130" s="34">
        <v>4010</v>
      </c>
      <c r="E130" s="52" t="s">
        <v>96</v>
      </c>
      <c r="F130" s="81">
        <v>24140</v>
      </c>
      <c r="G130" s="128">
        <v>22957.39</v>
      </c>
      <c r="H130" s="81">
        <v>22990</v>
      </c>
      <c r="I130" s="74">
        <f t="shared" si="1"/>
        <v>100.14204576391306</v>
      </c>
    </row>
    <row r="131" spans="2:9" s="138" customFormat="1" ht="15.75" customHeight="1" thickBot="1">
      <c r="B131" s="33">
        <v>801</v>
      </c>
      <c r="C131" s="34">
        <v>80103</v>
      </c>
      <c r="D131" s="34">
        <v>4040</v>
      </c>
      <c r="E131" s="52" t="s">
        <v>97</v>
      </c>
      <c r="F131" s="81">
        <v>1880</v>
      </c>
      <c r="G131" s="128">
        <v>1864.74</v>
      </c>
      <c r="H131" s="81">
        <v>1960</v>
      </c>
      <c r="I131" s="74">
        <f t="shared" si="1"/>
        <v>105.10848697405537</v>
      </c>
    </row>
    <row r="132" spans="2:9" s="138" customFormat="1" ht="15.75" customHeight="1" thickBot="1">
      <c r="B132" s="33">
        <v>801</v>
      </c>
      <c r="C132" s="34">
        <v>80103</v>
      </c>
      <c r="D132" s="34">
        <v>4110</v>
      </c>
      <c r="E132" s="52" t="s">
        <v>43</v>
      </c>
      <c r="F132" s="81">
        <v>5150</v>
      </c>
      <c r="G132" s="128">
        <v>4759.01</v>
      </c>
      <c r="H132" s="81">
        <v>4800</v>
      </c>
      <c r="I132" s="74">
        <f t="shared" si="1"/>
        <v>100.8613135925329</v>
      </c>
    </row>
    <row r="133" spans="2:9" s="138" customFormat="1" ht="15.75" customHeight="1" thickBot="1">
      <c r="B133" s="33">
        <v>801</v>
      </c>
      <c r="C133" s="34">
        <v>80103</v>
      </c>
      <c r="D133" s="34">
        <v>4120</v>
      </c>
      <c r="E133" s="52" t="s">
        <v>10</v>
      </c>
      <c r="F133" s="81">
        <v>743</v>
      </c>
      <c r="G133" s="128">
        <v>666.46</v>
      </c>
      <c r="H133" s="81">
        <v>678</v>
      </c>
      <c r="I133" s="74">
        <f t="shared" si="1"/>
        <v>101.73153677640067</v>
      </c>
    </row>
    <row r="134" spans="2:9" s="138" customFormat="1" ht="15.75" customHeight="1" thickBot="1">
      <c r="B134" s="33">
        <v>801</v>
      </c>
      <c r="C134" s="34">
        <v>80103</v>
      </c>
      <c r="D134" s="34">
        <v>4440</v>
      </c>
      <c r="E134" s="52" t="s">
        <v>98</v>
      </c>
      <c r="F134" s="81">
        <v>1950</v>
      </c>
      <c r="G134" s="128">
        <v>1950</v>
      </c>
      <c r="H134" s="81">
        <v>1975</v>
      </c>
      <c r="I134" s="74">
        <f t="shared" si="1"/>
        <v>101.28205128205127</v>
      </c>
    </row>
    <row r="135" spans="2:9" s="138" customFormat="1" ht="15.75" customHeight="1" thickBot="1">
      <c r="B135" s="33">
        <v>801</v>
      </c>
      <c r="C135" s="34">
        <v>80103</v>
      </c>
      <c r="D135" s="34"/>
      <c r="E135" s="200" t="s">
        <v>99</v>
      </c>
      <c r="F135" s="81">
        <f>F127+F130+F131+F132+F133+F134</f>
        <v>36590</v>
      </c>
      <c r="G135" s="81">
        <f>G127+G130+G131+G132+G133+G134</f>
        <v>34810.4</v>
      </c>
      <c r="H135" s="81">
        <f>H127+H130+H131+H132+H133+H134</f>
        <v>34845</v>
      </c>
      <c r="I135" s="74">
        <f t="shared" si="1"/>
        <v>100.09939558292925</v>
      </c>
    </row>
    <row r="136" spans="2:9" s="138" customFormat="1" ht="15.75" customHeight="1">
      <c r="B136" s="58"/>
      <c r="C136" s="55"/>
      <c r="D136" s="55"/>
      <c r="E136" s="187"/>
      <c r="F136" s="129"/>
      <c r="G136" s="175"/>
      <c r="H136" s="129"/>
      <c r="I136" s="139"/>
    </row>
    <row r="137" spans="2:9" s="76" customFormat="1" ht="17.25" customHeight="1" thickBot="1">
      <c r="B137" s="53"/>
      <c r="C137" s="54"/>
      <c r="D137" s="55"/>
      <c r="E137" s="56"/>
      <c r="F137" s="116"/>
      <c r="G137" s="117"/>
      <c r="H137" s="131"/>
      <c r="I137" s="140"/>
    </row>
    <row r="138" spans="2:9" ht="15" customHeight="1" thickBot="1">
      <c r="B138" s="33">
        <v>801</v>
      </c>
      <c r="C138" s="34">
        <v>80146</v>
      </c>
      <c r="D138" s="34">
        <v>4300</v>
      </c>
      <c r="E138" s="51" t="s">
        <v>44</v>
      </c>
      <c r="F138" s="81">
        <v>2500</v>
      </c>
      <c r="G138" s="128">
        <v>1670</v>
      </c>
      <c r="H138" s="81">
        <v>2100</v>
      </c>
      <c r="I138" s="74">
        <f t="shared" si="1"/>
        <v>125.74850299401197</v>
      </c>
    </row>
    <row r="139" spans="2:9" ht="15" customHeight="1" thickBot="1">
      <c r="B139" s="33">
        <v>801</v>
      </c>
      <c r="C139" s="34">
        <v>80146</v>
      </c>
      <c r="D139" s="34">
        <v>4410</v>
      </c>
      <c r="E139" s="51" t="s">
        <v>64</v>
      </c>
      <c r="F139" s="81">
        <v>700</v>
      </c>
      <c r="G139" s="128">
        <v>487.77</v>
      </c>
      <c r="H139" s="81">
        <v>700</v>
      </c>
      <c r="I139" s="74">
        <f t="shared" si="1"/>
        <v>143.51026098366034</v>
      </c>
    </row>
    <row r="140" spans="2:9" ht="15" customHeight="1" thickBot="1">
      <c r="B140" s="58"/>
      <c r="C140" s="34"/>
      <c r="D140" s="34"/>
      <c r="E140" s="36" t="s">
        <v>65</v>
      </c>
      <c r="F140" s="148">
        <f>SUM(F138:F139)</f>
        <v>3200</v>
      </c>
      <c r="G140" s="148">
        <f>SUM(G138:G139)</f>
        <v>2157.77</v>
      </c>
      <c r="H140" s="148">
        <f>SUM(H138:H139)</f>
        <v>2800</v>
      </c>
      <c r="I140" s="74">
        <f t="shared" si="1"/>
        <v>129.7635985299638</v>
      </c>
    </row>
    <row r="141" spans="2:9" ht="15" customHeight="1" thickBot="1">
      <c r="B141" s="58"/>
      <c r="C141" s="163"/>
      <c r="D141" s="153"/>
      <c r="E141" s="193"/>
      <c r="F141" s="190"/>
      <c r="G141" s="191"/>
      <c r="H141" s="190"/>
      <c r="I141" s="74"/>
    </row>
    <row r="142" spans="2:9" ht="15" customHeight="1" thickBot="1">
      <c r="B142" s="33">
        <v>801</v>
      </c>
      <c r="C142" s="163">
        <v>80195</v>
      </c>
      <c r="D142" s="153">
        <v>444</v>
      </c>
      <c r="E142" s="192" t="s">
        <v>90</v>
      </c>
      <c r="F142" s="197">
        <v>1990</v>
      </c>
      <c r="G142" s="195">
        <v>1990</v>
      </c>
      <c r="H142" s="148">
        <v>1990</v>
      </c>
      <c r="I142" s="74">
        <f t="shared" si="1"/>
        <v>100</v>
      </c>
    </row>
    <row r="143" spans="2:9" ht="15" customHeight="1" thickBot="1">
      <c r="B143" s="58"/>
      <c r="C143" s="163"/>
      <c r="D143" s="153"/>
      <c r="E143" s="194"/>
      <c r="F143" s="190"/>
      <c r="G143" s="191"/>
      <c r="H143" s="190"/>
      <c r="I143" s="74"/>
    </row>
    <row r="144" spans="2:9" ht="4.5" customHeight="1" thickBot="1">
      <c r="B144" s="58"/>
      <c r="C144" s="163"/>
      <c r="D144" s="153"/>
      <c r="E144" s="164"/>
      <c r="F144" s="19"/>
      <c r="G144" s="18"/>
      <c r="H144" s="17"/>
      <c r="I144" s="74" t="e">
        <f t="shared" si="1"/>
        <v>#DIV/0!</v>
      </c>
    </row>
    <row r="145" spans="2:27" ht="18.75" customHeight="1" thickBot="1" thickTop="1">
      <c r="B145" s="165"/>
      <c r="C145" s="158"/>
      <c r="D145" s="158"/>
      <c r="E145" s="159" t="s">
        <v>45</v>
      </c>
      <c r="F145" s="81">
        <f>F124+F135+F140+F142</f>
        <v>824276.8</v>
      </c>
      <c r="G145" s="81">
        <f>G124+G135+G140+G142</f>
        <v>767291.86</v>
      </c>
      <c r="H145" s="81">
        <f>H124+H135+H140+H142</f>
        <v>812511</v>
      </c>
      <c r="I145" s="74">
        <f t="shared" si="1"/>
        <v>105.8933428539174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9" customHeight="1" thickBot="1">
      <c r="B146" s="147"/>
      <c r="C146" s="160"/>
      <c r="D146" s="161"/>
      <c r="E146" s="162"/>
      <c r="F146" s="129"/>
      <c r="G146" s="129"/>
      <c r="H146" s="129"/>
      <c r="I146" s="140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9" ht="15.75" thickBot="1">
      <c r="B147" s="146">
        <v>854</v>
      </c>
      <c r="C147" s="35">
        <v>85412</v>
      </c>
      <c r="D147" s="35">
        <v>4110</v>
      </c>
      <c r="E147" s="73" t="s">
        <v>43</v>
      </c>
      <c r="F147" s="52">
        <v>0</v>
      </c>
      <c r="G147" s="52">
        <v>0</v>
      </c>
      <c r="H147" s="52"/>
      <c r="I147" s="74" t="e">
        <f t="shared" si="1"/>
        <v>#DIV/0!</v>
      </c>
    </row>
    <row r="148" spans="2:9" ht="15.75" thickBot="1">
      <c r="B148" s="146">
        <v>854</v>
      </c>
      <c r="C148" s="35">
        <v>85412</v>
      </c>
      <c r="D148" s="35">
        <v>4120</v>
      </c>
      <c r="E148" s="73" t="s">
        <v>10</v>
      </c>
      <c r="F148" s="52">
        <v>0</v>
      </c>
      <c r="G148" s="52">
        <v>0</v>
      </c>
      <c r="H148" s="52"/>
      <c r="I148" s="74" t="e">
        <f t="shared" si="1"/>
        <v>#DIV/0!</v>
      </c>
    </row>
    <row r="149" spans="2:9" ht="15.75" thickBot="1">
      <c r="B149" s="146">
        <v>854</v>
      </c>
      <c r="C149" s="35">
        <v>85412</v>
      </c>
      <c r="D149" s="35">
        <v>4170</v>
      </c>
      <c r="E149" s="73" t="s">
        <v>100</v>
      </c>
      <c r="F149" s="52">
        <v>4600</v>
      </c>
      <c r="G149" s="52">
        <v>4600</v>
      </c>
      <c r="H149" s="52"/>
      <c r="I149" s="74"/>
    </row>
    <row r="150" spans="2:9" ht="15.75" thickBot="1">
      <c r="B150" s="146">
        <v>854</v>
      </c>
      <c r="C150" s="35">
        <v>85412</v>
      </c>
      <c r="D150" s="35">
        <v>4210</v>
      </c>
      <c r="E150" s="73" t="s">
        <v>66</v>
      </c>
      <c r="F150" s="52">
        <v>1500</v>
      </c>
      <c r="G150" s="52">
        <v>1381.26</v>
      </c>
      <c r="H150" s="52"/>
      <c r="I150" s="74">
        <f t="shared" si="1"/>
        <v>0</v>
      </c>
    </row>
    <row r="151" spans="2:9" ht="15.75" thickBot="1">
      <c r="B151" s="146">
        <v>854</v>
      </c>
      <c r="C151" s="35">
        <v>85412</v>
      </c>
      <c r="D151" s="35">
        <v>4260</v>
      </c>
      <c r="E151" s="73" t="s">
        <v>67</v>
      </c>
      <c r="F151" s="52">
        <v>2020</v>
      </c>
      <c r="G151" s="52">
        <v>2019.45</v>
      </c>
      <c r="H151" s="52"/>
      <c r="I151" s="74">
        <f t="shared" si="1"/>
        <v>0</v>
      </c>
    </row>
    <row r="152" spans="2:9" ht="15.75" thickBot="1">
      <c r="B152" s="146">
        <v>854</v>
      </c>
      <c r="C152" s="35">
        <v>85412</v>
      </c>
      <c r="D152" s="35">
        <v>4300</v>
      </c>
      <c r="E152" s="73" t="s">
        <v>101</v>
      </c>
      <c r="F152" s="52">
        <v>1255</v>
      </c>
      <c r="G152" s="52">
        <v>1254.23</v>
      </c>
      <c r="H152" s="52"/>
      <c r="I152" s="74">
        <f t="shared" si="1"/>
        <v>0</v>
      </c>
    </row>
    <row r="153" spans="2:9" ht="20.25" customHeight="1" thickBot="1">
      <c r="B153" s="146">
        <v>854</v>
      </c>
      <c r="C153" s="35">
        <v>85412</v>
      </c>
      <c r="D153" s="35"/>
      <c r="E153" s="73" t="s">
        <v>68</v>
      </c>
      <c r="F153" s="52">
        <f>SUM(F147:F152)</f>
        <v>9375</v>
      </c>
      <c r="G153" s="52">
        <f>SUM(G147:G152)</f>
        <v>9254.94</v>
      </c>
      <c r="H153" s="52">
        <f>SUM(H147:H152)</f>
        <v>0</v>
      </c>
      <c r="I153" s="74">
        <f t="shared" si="1"/>
        <v>0</v>
      </c>
    </row>
    <row r="154" spans="2:9" ht="15.75" thickBot="1">
      <c r="B154" s="145"/>
      <c r="C154" s="73"/>
      <c r="D154" s="73"/>
      <c r="E154" s="73"/>
      <c r="F154" s="73"/>
      <c r="G154" s="73"/>
      <c r="H154" s="73"/>
      <c r="I154" s="74"/>
    </row>
    <row r="155" spans="2:9" ht="25.5" customHeight="1" thickBot="1">
      <c r="B155" s="166"/>
      <c r="C155" s="167"/>
      <c r="D155" s="167"/>
      <c r="E155" s="168" t="s">
        <v>71</v>
      </c>
      <c r="F155" s="81">
        <f>F145+F153</f>
        <v>833651.8</v>
      </c>
      <c r="G155" s="81">
        <f>G145+G153</f>
        <v>776546.7999999999</v>
      </c>
      <c r="H155" s="81">
        <f>H145+H153</f>
        <v>812511</v>
      </c>
      <c r="I155" s="74">
        <f t="shared" si="1"/>
        <v>104.63129846134194</v>
      </c>
    </row>
    <row r="156" spans="2:9" ht="6.75" customHeight="1">
      <c r="B156" s="142"/>
      <c r="C156" s="142"/>
      <c r="D156" s="142"/>
      <c r="E156" s="174"/>
      <c r="F156" s="175"/>
      <c r="G156" s="175"/>
      <c r="H156" s="175"/>
      <c r="I156" s="176"/>
    </row>
    <row r="157" ht="12.75" hidden="1"/>
    <row r="158" ht="21.75" customHeight="1">
      <c r="E158" s="177" t="s">
        <v>76</v>
      </c>
    </row>
    <row r="159" ht="6" customHeight="1" thickBot="1">
      <c r="E159" s="170"/>
    </row>
    <row r="160" spans="2:9" s="76" customFormat="1" ht="18.75" customHeight="1" thickBot="1">
      <c r="B160" s="33">
        <v>801</v>
      </c>
      <c r="C160" s="34">
        <v>80101</v>
      </c>
      <c r="D160" s="169" t="s">
        <v>72</v>
      </c>
      <c r="E160" s="73" t="s">
        <v>73</v>
      </c>
      <c r="F160" s="120">
        <v>12000</v>
      </c>
      <c r="G160" s="121">
        <v>12300</v>
      </c>
      <c r="H160" s="132">
        <v>12300</v>
      </c>
      <c r="I160" s="74">
        <f>H160/G160*100</f>
        <v>100</v>
      </c>
    </row>
    <row r="161" spans="2:9" s="76" customFormat="1" ht="15.75" customHeight="1" thickBot="1">
      <c r="B161" s="33">
        <v>801</v>
      </c>
      <c r="C161" s="34">
        <v>80101</v>
      </c>
      <c r="D161" s="169" t="s">
        <v>74</v>
      </c>
      <c r="E161" s="73" t="s">
        <v>75</v>
      </c>
      <c r="F161" s="120">
        <v>33550</v>
      </c>
      <c r="G161" s="121">
        <v>32000</v>
      </c>
      <c r="H161" s="132">
        <v>31860</v>
      </c>
      <c r="I161" s="74">
        <f>H161/G161*100</f>
        <v>99.5625</v>
      </c>
    </row>
    <row r="162" spans="2:9" s="76" customFormat="1" ht="15.75" customHeight="1" thickBot="1">
      <c r="B162" s="152">
        <v>801</v>
      </c>
      <c r="C162" s="153">
        <v>80101</v>
      </c>
      <c r="D162" s="173" t="s">
        <v>79</v>
      </c>
      <c r="E162" s="73" t="s">
        <v>108</v>
      </c>
      <c r="F162" s="120"/>
      <c r="G162" s="121">
        <v>100</v>
      </c>
      <c r="H162" s="132">
        <v>100</v>
      </c>
      <c r="I162" s="74">
        <f>H162/G162*100</f>
        <v>100</v>
      </c>
    </row>
    <row r="163" spans="2:9" s="76" customFormat="1" ht="15.75" customHeight="1" thickBot="1">
      <c r="B163" s="152">
        <v>854</v>
      </c>
      <c r="C163" s="153">
        <v>85412</v>
      </c>
      <c r="D163" s="173" t="s">
        <v>74</v>
      </c>
      <c r="E163" s="73" t="s">
        <v>107</v>
      </c>
      <c r="F163" s="120">
        <v>31635</v>
      </c>
      <c r="G163" s="121">
        <v>31635</v>
      </c>
      <c r="H163" s="132"/>
      <c r="I163" s="74"/>
    </row>
    <row r="164" spans="2:9" s="76" customFormat="1" ht="18" customHeight="1" thickBot="1">
      <c r="B164" s="152"/>
      <c r="C164" s="153"/>
      <c r="D164" s="154"/>
      <c r="E164" s="171" t="s">
        <v>77</v>
      </c>
      <c r="F164" s="172">
        <f>SUM(F160:F163)</f>
        <v>77185</v>
      </c>
      <c r="G164" s="172">
        <f>SUM(G160:G163)</f>
        <v>76035</v>
      </c>
      <c r="H164" s="172">
        <f>SUM(H160:H163)</f>
        <v>44260</v>
      </c>
      <c r="I164" s="74">
        <f>H164/G164*100</f>
        <v>58.21003485237062</v>
      </c>
    </row>
    <row r="173" spans="6:8" ht="12.75">
      <c r="F173" s="203"/>
      <c r="G173" s="204"/>
      <c r="H173" s="204"/>
    </row>
    <row r="174" spans="6:8" ht="12.75">
      <c r="F174" s="203"/>
      <c r="G174" s="204"/>
      <c r="H174" s="204"/>
    </row>
    <row r="175" spans="6:8" ht="12.75">
      <c r="F175" s="203"/>
      <c r="G175" s="204"/>
      <c r="H175" s="204"/>
    </row>
    <row r="176" spans="6:8" ht="12.75">
      <c r="F176" s="203"/>
      <c r="G176" s="204"/>
      <c r="H176" s="204"/>
    </row>
    <row r="177" spans="6:8" ht="12.75">
      <c r="F177" s="203"/>
      <c r="G177" s="204"/>
      <c r="H177" s="204"/>
    </row>
    <row r="178" spans="6:8" ht="12.75">
      <c r="F178" s="203"/>
      <c r="G178" s="204"/>
      <c r="H178" s="204"/>
    </row>
    <row r="179" spans="6:8" ht="12.75">
      <c r="F179" s="203"/>
      <c r="G179" s="203"/>
      <c r="H179" s="203"/>
    </row>
    <row r="180" spans="6:8" ht="12.75">
      <c r="F180" s="203"/>
      <c r="G180" s="204"/>
      <c r="H180" s="204"/>
    </row>
    <row r="181" spans="6:8" ht="12.75">
      <c r="F181" s="203"/>
      <c r="G181" s="203"/>
      <c r="H181" s="203"/>
    </row>
    <row r="182" spans="6:8" ht="12.75">
      <c r="F182" s="203"/>
      <c r="G182" s="203"/>
      <c r="H182" s="203"/>
    </row>
    <row r="183" spans="6:8" ht="12.75">
      <c r="F183" s="203"/>
      <c r="G183" s="204"/>
      <c r="H183" s="204"/>
    </row>
    <row r="184" spans="6:8" ht="12.75">
      <c r="F184" s="203"/>
      <c r="G184" s="204"/>
      <c r="H184" s="204"/>
    </row>
    <row r="185" spans="6:8" ht="12.75">
      <c r="F185" s="203"/>
      <c r="G185" s="204"/>
      <c r="H185" s="204"/>
    </row>
    <row r="186" spans="6:8" ht="12.75">
      <c r="F186" s="203"/>
      <c r="G186" s="204"/>
      <c r="H186" s="204"/>
    </row>
    <row r="187" spans="6:8" ht="12.75">
      <c r="F187" s="203"/>
      <c r="G187" s="203"/>
      <c r="H187" s="203"/>
    </row>
    <row r="188" spans="6:8" ht="12.75">
      <c r="F188" s="203"/>
      <c r="G188" s="204"/>
      <c r="H188" s="204"/>
    </row>
    <row r="189" spans="6:8" ht="12.75">
      <c r="F189" s="203"/>
      <c r="G189" s="203"/>
      <c r="H189" s="203"/>
    </row>
    <row r="190" spans="6:8" ht="12.75">
      <c r="F190" s="203"/>
      <c r="G190" s="203"/>
      <c r="H190" s="203"/>
    </row>
    <row r="191" spans="6:8" ht="12.75">
      <c r="F191" s="203"/>
      <c r="G191" s="204"/>
      <c r="H191" s="204"/>
    </row>
    <row r="192" spans="6:8" ht="12.75">
      <c r="F192" s="203"/>
      <c r="G192" s="204"/>
      <c r="H192" s="204"/>
    </row>
    <row r="193" spans="6:8" ht="12.75">
      <c r="F193" s="203"/>
      <c r="G193" s="204"/>
      <c r="H193" s="204"/>
    </row>
    <row r="194" spans="6:8" ht="12.75">
      <c r="F194" s="203"/>
      <c r="G194" s="204"/>
      <c r="H194" s="204"/>
    </row>
    <row r="195" spans="6:8" ht="12.75">
      <c r="F195" s="203"/>
      <c r="G195" s="204"/>
      <c r="H195" s="204"/>
    </row>
  </sheetData>
  <mergeCells count="9">
    <mergeCell ref="I9:I10"/>
    <mergeCell ref="F9:F10"/>
    <mergeCell ref="G9:G10"/>
    <mergeCell ref="H9:H10"/>
    <mergeCell ref="E6:E7"/>
    <mergeCell ref="B9:B10"/>
    <mergeCell ref="C9:C10"/>
    <mergeCell ref="D9:D10"/>
    <mergeCell ref="E9:E1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Trojan</cp:lastModifiedBy>
  <cp:lastPrinted>2006-12-22T13:15:13Z</cp:lastPrinted>
  <dcterms:modified xsi:type="dcterms:W3CDTF">2007-02-19T10:09:56Z</dcterms:modified>
  <cp:category/>
  <cp:version/>
  <cp:contentType/>
  <cp:contentStatus/>
</cp:coreProperties>
</file>