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2060" windowHeight="7725" activeTab="0"/>
  </bookViews>
  <sheets>
    <sheet name="spraw I2006" sheetId="1" r:id="rId1"/>
  </sheets>
  <definedNames/>
  <calcPr fullCalcOnLoad="1"/>
</workbook>
</file>

<file path=xl/sharedStrings.xml><?xml version="1.0" encoding="utf-8"?>
<sst xmlns="http://schemas.openxmlformats.org/spreadsheetml/2006/main" count="185" uniqueCount="124">
  <si>
    <t>Dz.</t>
  </si>
  <si>
    <t xml:space="preserve">Rozdz. </t>
  </si>
  <si>
    <t>§</t>
  </si>
  <si>
    <t>Wskaźnik %</t>
  </si>
  <si>
    <t>Wynagrodzenia osobowe pracowników</t>
  </si>
  <si>
    <t xml:space="preserve">Składki na ubezpieczenie społeczne </t>
  </si>
  <si>
    <t>Składki na fundusz pracy</t>
  </si>
  <si>
    <t>Zakup materiałów i wyposażenia</t>
  </si>
  <si>
    <t>Zakup usług pozostałych</t>
  </si>
  <si>
    <t>usługi telefoniczne</t>
  </si>
  <si>
    <t>pozostałe</t>
  </si>
  <si>
    <t>Delegacje  służbowe krajowe</t>
  </si>
  <si>
    <t>Ubezpieczenia majątkowe budynków i sprzętu</t>
  </si>
  <si>
    <t>Zakładowy Fundusz Socjalny</t>
  </si>
  <si>
    <t>Nagrody i wydatki osobowe nie zaliczane do wynagrodzeń</t>
  </si>
  <si>
    <t>Plan</t>
  </si>
  <si>
    <t xml:space="preserve">    a) płace</t>
  </si>
  <si>
    <t xml:space="preserve">    c) nagrody jubileuszowe</t>
  </si>
  <si>
    <t>Wyszczególnienie</t>
  </si>
  <si>
    <t>0830</t>
  </si>
  <si>
    <t>Dochody</t>
  </si>
  <si>
    <t>Razem dochody</t>
  </si>
  <si>
    <t xml:space="preserve">Wykonanie </t>
  </si>
  <si>
    <t>Wynagrodzenia bezosobowe</t>
  </si>
  <si>
    <t xml:space="preserve">           pozostałe</t>
  </si>
  <si>
    <t>Badania lekarskie</t>
  </si>
  <si>
    <t>wyk.2006/</t>
  </si>
  <si>
    <t xml:space="preserve">  a) zasiłki rodzinne + dodatki do zasiłków rodzinnych</t>
  </si>
  <si>
    <t xml:space="preserve">  b) zasiłki pielęgnacyjne + świadczenia pielęgnacyjne</t>
  </si>
  <si>
    <t xml:space="preserve">  c) zaliczki alimentacyjne</t>
  </si>
  <si>
    <r>
      <t xml:space="preserve">RAZEM WYDATKI  </t>
    </r>
    <r>
      <rPr>
        <b/>
        <sz val="14"/>
        <rFont val="Arial CE"/>
        <family val="2"/>
      </rPr>
      <t xml:space="preserve">  85212</t>
    </r>
  </si>
  <si>
    <t>b) Składki na ubezpieczenia zdrowotne- świadczenia społeczne</t>
  </si>
  <si>
    <t>a) Składki na ubezpieczenia zdrowotne- świadczenia rodzinne</t>
  </si>
  <si>
    <t>Zasiłki i pomoc w naturze oraz składki</t>
  </si>
  <si>
    <t xml:space="preserve">  a) zasiłki stałe - zadania zlecone</t>
  </si>
  <si>
    <t xml:space="preserve">  b) zasiłki celowe - zadania własne</t>
  </si>
  <si>
    <t xml:space="preserve">  c) zasiłki okresowe - zadania własne</t>
  </si>
  <si>
    <t>Zakup usług przez jst od innych jst</t>
  </si>
  <si>
    <t>opłaty za pobyt w Domu Opieki Społecznej</t>
  </si>
  <si>
    <r>
      <t xml:space="preserve">RAZEM WYDATKI  </t>
    </r>
    <r>
      <rPr>
        <b/>
        <sz val="14"/>
        <rFont val="Arial CE"/>
        <family val="2"/>
      </rPr>
      <t xml:space="preserve">  85214</t>
    </r>
  </si>
  <si>
    <t xml:space="preserve"> a) ekwiwalenty za odzież ochronną, środki BHP</t>
  </si>
  <si>
    <r>
      <t xml:space="preserve">RAZEM WYDATKI  </t>
    </r>
    <r>
      <rPr>
        <b/>
        <sz val="14"/>
        <rFont val="Arial CE"/>
        <family val="2"/>
      </rPr>
      <t xml:space="preserve">  85219</t>
    </r>
  </si>
  <si>
    <r>
      <t xml:space="preserve">RAZEM WYDATKI  </t>
    </r>
    <r>
      <rPr>
        <b/>
        <sz val="14"/>
        <rFont val="Arial CE"/>
        <family val="2"/>
      </rPr>
      <t xml:space="preserve">  85228</t>
    </r>
  </si>
  <si>
    <r>
      <t xml:space="preserve">RAZEM WYDATKI  </t>
    </r>
    <r>
      <rPr>
        <b/>
        <sz val="14"/>
        <rFont val="Arial CE"/>
        <family val="2"/>
      </rPr>
      <t xml:space="preserve">  852</t>
    </r>
  </si>
  <si>
    <t>opłaty pocztowe</t>
  </si>
  <si>
    <t>usługi informatyczne</t>
  </si>
  <si>
    <t xml:space="preserve">Świadczenia rodzinne oraz składki na ubezpiecznenia </t>
  </si>
  <si>
    <t>emerytalne i rentowe z ubezpieczenia społecznego</t>
  </si>
  <si>
    <t>Świadczenia społeczne:</t>
  </si>
  <si>
    <t xml:space="preserve">    a) płace - zadania własne</t>
  </si>
  <si>
    <t xml:space="preserve">   b) płace - zadania zlecone</t>
  </si>
  <si>
    <t>Składki na Fundusz Pracy</t>
  </si>
  <si>
    <t>składki na ubezpieczenia społeczne pracowników - zadania własne</t>
  </si>
  <si>
    <t>składki na ubezpieczenia społeczne świadczenia rodzinne - zadania zlecone</t>
  </si>
  <si>
    <t>składki na Fundusz Pracy-pracowników - zadania wlasne</t>
  </si>
  <si>
    <t>Licencja Computer Land</t>
  </si>
  <si>
    <t>Wynagrodzenia osobowe pracowników - 1 etat</t>
  </si>
  <si>
    <t>na ubezpieczenia  emerytalne i rentowe</t>
  </si>
  <si>
    <t>a) składki na ubezpieczenie społeczne- zadania zlecone</t>
  </si>
  <si>
    <t xml:space="preserve">b) składki na ubezpieczenie społeczne - zadania własne </t>
  </si>
  <si>
    <t>Ośrodki Pomocy Społecznej</t>
  </si>
  <si>
    <t xml:space="preserve">  b) zastępcza służba wojskowa</t>
  </si>
  <si>
    <t xml:space="preserve">    b) nagrody  3% </t>
  </si>
  <si>
    <t xml:space="preserve">           prenumerata</t>
  </si>
  <si>
    <t xml:space="preserve">           rękawice latex,  fartuchy</t>
  </si>
  <si>
    <t xml:space="preserve">           wyposażenie</t>
  </si>
  <si>
    <t xml:space="preserve">            tonery do drukarek i kserokopiarek, fax</t>
  </si>
  <si>
    <t xml:space="preserve">           środki czystosci </t>
  </si>
  <si>
    <t>czynsz</t>
  </si>
  <si>
    <t>szkolenia pracowników</t>
  </si>
  <si>
    <t xml:space="preserve"> b) </t>
  </si>
  <si>
    <t>Różne opłaty i składki</t>
  </si>
  <si>
    <t>a) Posiłki dla potrzebujących - budżet państwa</t>
  </si>
  <si>
    <t>b) Posiłki dla potrzebujących - budżet gminy</t>
  </si>
  <si>
    <t>097</t>
  </si>
  <si>
    <t xml:space="preserve">Wpływy z różnych dochodów: prowizje PIT-4, </t>
  </si>
  <si>
    <t>092</t>
  </si>
  <si>
    <t>Wpływy z usług- usługi opiekuńcze</t>
  </si>
  <si>
    <t>Pozostałe odsetki- od zgromadzonych środków</t>
  </si>
  <si>
    <t>Wpływy z różnych dochodów: zasiłki zwrotne ©</t>
  </si>
  <si>
    <t xml:space="preserve">Usługi opiekuńcze i specjalistyczne </t>
  </si>
  <si>
    <t>i specjalistyczne usługi opiekuńcze</t>
  </si>
  <si>
    <t>Plan2007</t>
  </si>
  <si>
    <t>Plan Budżetu  OPS w Międzyzdrojach na 2007 rok</t>
  </si>
  <si>
    <t xml:space="preserve">Zakup materiałów papierniczych do sprzętu </t>
  </si>
  <si>
    <t>drukarskiego i urządzeń kserograficznych</t>
  </si>
  <si>
    <t>i licencji</t>
  </si>
  <si>
    <t>Zakup akcesoriów komputerowych w tym programów</t>
  </si>
  <si>
    <t>Opłaty z tytułu zakupu usług telekomunikacyjnych</t>
  </si>
  <si>
    <t>telefonii stacjonarnej</t>
  </si>
  <si>
    <t xml:space="preserve">    d) odprawy emerytalne</t>
  </si>
  <si>
    <t>Opłaty czynszowe za pomieszczenia biurowe</t>
  </si>
  <si>
    <t>Usługi internetowe</t>
  </si>
  <si>
    <t xml:space="preserve">            materiały biurowe (druki, długopisy, dziurkacze itp.)</t>
  </si>
  <si>
    <t xml:space="preserve">czynsz </t>
  </si>
  <si>
    <t xml:space="preserve">            materiały biurowe (segregatory, druki, długopisy, dziurkacze itp.)</t>
  </si>
  <si>
    <t>Wydatki na zakupy inwestycyjne</t>
  </si>
  <si>
    <r>
      <t xml:space="preserve">Szkolenia pracowników </t>
    </r>
    <r>
      <rPr>
        <b/>
        <sz val="7"/>
        <rFont val="Arial CE"/>
        <family val="0"/>
      </rPr>
      <t>nie będących członkami korpusu slużby cywilnej</t>
    </r>
  </si>
  <si>
    <t>Zwalczanie narkomanii</t>
  </si>
  <si>
    <t xml:space="preserve">    a) umowy zlecenia GKRPA</t>
  </si>
  <si>
    <t xml:space="preserve">    b) wynagrodzenia czlonkow GKRPA</t>
  </si>
  <si>
    <t>Dofinansowanie opieki nad dziećmi w ramach GPPiRPA</t>
  </si>
  <si>
    <t xml:space="preserve"> a) </t>
  </si>
  <si>
    <t xml:space="preserve">  b) dofinansowanie opieki nad dziećmi w ramach GPPiRPA</t>
  </si>
  <si>
    <t>zakup energii</t>
  </si>
  <si>
    <t>terapia</t>
  </si>
  <si>
    <t>telefonii komórkowej</t>
  </si>
  <si>
    <r>
      <t xml:space="preserve">RAZEM WYDATKI  </t>
    </r>
    <r>
      <rPr>
        <b/>
        <sz val="14"/>
        <rFont val="Arial CE"/>
        <family val="2"/>
      </rPr>
      <t xml:space="preserve">  85154</t>
    </r>
  </si>
  <si>
    <t>Przeciwdziałanie alkoholizmowi</t>
  </si>
  <si>
    <r>
      <t xml:space="preserve">Dodatkowe wynagrodzenie roczne </t>
    </r>
    <r>
      <rPr>
        <sz val="8"/>
        <rFont val="Arial CE"/>
        <family val="0"/>
      </rPr>
      <t>(8,5% wynagr osobo.)</t>
    </r>
  </si>
  <si>
    <r>
      <t>Dodatkowe wynagrodzenie roczne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(8,5% wynagr osobo.)</t>
    </r>
  </si>
  <si>
    <r>
      <t xml:space="preserve">    a) płace </t>
    </r>
    <r>
      <rPr>
        <b/>
        <sz val="8"/>
        <rFont val="Arial CE"/>
        <family val="2"/>
      </rPr>
      <t>( 7,5 etatu)</t>
    </r>
  </si>
  <si>
    <t xml:space="preserve">   opłaty pocztowe</t>
  </si>
  <si>
    <t xml:space="preserve">    usługi telefoniczne</t>
  </si>
  <si>
    <t xml:space="preserve">   czynsz</t>
  </si>
  <si>
    <t xml:space="preserve">   obsługa prawna</t>
  </si>
  <si>
    <t xml:space="preserve">   prowizje i opłaty bankowe</t>
  </si>
  <si>
    <t xml:space="preserve">   obsługa punktu kasowego</t>
  </si>
  <si>
    <t xml:space="preserve">   usługi informatyczne</t>
  </si>
  <si>
    <t xml:space="preserve">   szkolenia pracowników</t>
  </si>
  <si>
    <t xml:space="preserve">   pozostałe</t>
  </si>
  <si>
    <r>
      <t xml:space="preserve">Składki na ubezpieczenia zdrowotne           </t>
    </r>
    <r>
      <rPr>
        <b/>
        <sz val="14"/>
        <rFont val="Arial CE"/>
        <family val="0"/>
      </rPr>
      <t xml:space="preserve"> 85213</t>
    </r>
  </si>
  <si>
    <r>
      <t xml:space="preserve">Dodatki mieszkaniowe                           </t>
    </r>
    <r>
      <rPr>
        <b/>
        <sz val="14"/>
        <rFont val="Arial CE"/>
        <family val="0"/>
      </rPr>
      <t xml:space="preserve"> 85215</t>
    </r>
  </si>
  <si>
    <r>
      <t xml:space="preserve">Pozostała działalność                         </t>
    </r>
    <r>
      <rPr>
        <b/>
        <sz val="14"/>
        <rFont val="Arial CE"/>
        <family val="0"/>
      </rPr>
      <t xml:space="preserve">  85295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</si>
</sst>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Times New Roman CE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MS Sans Serif"/>
      <family val="0"/>
    </font>
    <font>
      <sz val="9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0"/>
    </font>
    <font>
      <sz val="11"/>
      <name val="MS Sans Serif"/>
      <family val="0"/>
    </font>
    <font>
      <sz val="11"/>
      <name val="Arial CE"/>
      <family val="0"/>
    </font>
    <font>
      <b/>
      <sz val="11"/>
      <name val="Times New Roman CE"/>
      <family val="1"/>
    </font>
    <font>
      <b/>
      <sz val="11"/>
      <name val="MS Sans Serif"/>
      <family val="0"/>
    </font>
    <font>
      <sz val="16"/>
      <name val="Times New Roman CE"/>
      <family val="1"/>
    </font>
    <font>
      <sz val="16"/>
      <name val="MS Sans Serif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7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14"/>
      <name val="Times New Roman CE"/>
      <family val="0"/>
    </font>
    <font>
      <sz val="14"/>
      <name val="MS Sans Serif"/>
      <family val="0"/>
    </font>
    <font>
      <b/>
      <sz val="12"/>
      <name val="Times New Roman CE"/>
      <family val="0"/>
    </font>
    <font>
      <b/>
      <sz val="14"/>
      <name val="MS Sans Serif"/>
      <family val="0"/>
    </font>
    <font>
      <b/>
      <sz val="18"/>
      <name val="MS Sans Serif"/>
      <family val="0"/>
    </font>
    <font>
      <sz val="8"/>
      <name val="Times New Roman CE"/>
      <family val="1"/>
    </font>
    <font>
      <b/>
      <sz val="7"/>
      <name val="Arial CE"/>
      <family val="0"/>
    </font>
    <font>
      <b/>
      <sz val="9"/>
      <name val="MS Sans Serif"/>
      <family val="0"/>
    </font>
    <font>
      <sz val="7"/>
      <name val="Arial CE"/>
      <family val="0"/>
    </font>
    <font>
      <sz val="7"/>
      <name val="MS Sans Serif"/>
      <family val="0"/>
    </font>
    <font>
      <i/>
      <sz val="8"/>
      <name val="Arial CE"/>
      <family val="2"/>
    </font>
    <font>
      <b/>
      <sz val="8"/>
      <name val="MS Sans Serif"/>
      <family val="0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center"/>
      <protection/>
    </xf>
    <xf numFmtId="0" fontId="11" fillId="0" borderId="8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" fontId="10" fillId="0" borderId="9" xfId="0" applyNumberFormat="1" applyFont="1" applyFill="1" applyBorder="1" applyAlignment="1" applyProtection="1">
      <alignment/>
      <protection/>
    </xf>
    <xf numFmtId="4" fontId="12" fillId="0" borderId="9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4" fontId="10" fillId="0" borderId="6" xfId="0" applyNumberFormat="1" applyFont="1" applyFill="1" applyBorder="1" applyAlignment="1" applyProtection="1">
      <alignment/>
      <protection/>
    </xf>
    <xf numFmtId="0" fontId="10" fillId="0" borderId="7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0" fillId="0" borderId="13" xfId="0" applyNumberFormat="1" applyFont="1" applyFill="1" applyBorder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9" fillId="0" borderId="6" xfId="0" applyNumberFormat="1" applyFont="1" applyFill="1" applyBorder="1" applyAlignment="1" applyProtection="1">
      <alignment/>
      <protection/>
    </xf>
    <xf numFmtId="0" fontId="16" fillId="0" borderId="6" xfId="0" applyNumberFormat="1" applyFont="1" applyFill="1" applyBorder="1" applyAlignment="1" applyProtection="1">
      <alignment horizontal="center"/>
      <protection/>
    </xf>
    <xf numFmtId="4" fontId="16" fillId="0" borderId="9" xfId="0" applyNumberFormat="1" applyFont="1" applyFill="1" applyBorder="1" applyAlignment="1" applyProtection="1">
      <alignment horizontal="right"/>
      <protection/>
    </xf>
    <xf numFmtId="4" fontId="16" fillId="0" borderId="15" xfId="0" applyNumberFormat="1" applyFont="1" applyFill="1" applyBorder="1" applyAlignment="1" applyProtection="1">
      <alignment horizontal="right"/>
      <protection/>
    </xf>
    <xf numFmtId="4" fontId="9" fillId="0" borderId="14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center"/>
      <protection/>
    </xf>
    <xf numFmtId="0" fontId="11" fillId="0" borderId="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4" fillId="0" borderId="9" xfId="0" applyNumberFormat="1" applyFont="1" applyFill="1" applyBorder="1" applyAlignment="1" applyProtection="1">
      <alignment horizontal="right"/>
      <protection/>
    </xf>
    <xf numFmtId="4" fontId="12" fillId="0" borderId="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0" fontId="9" fillId="0" borderId="23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19" fillId="0" borderId="13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4" fontId="19" fillId="0" borderId="13" xfId="0" applyNumberFormat="1" applyFont="1" applyFill="1" applyBorder="1" applyAlignment="1" applyProtection="1">
      <alignment horizontal="right"/>
      <protection/>
    </xf>
    <xf numFmtId="4" fontId="6" fillId="0" borderId="6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6" xfId="0" applyNumberFormat="1" applyFont="1" applyFill="1" applyBorder="1" applyAlignment="1" applyProtection="1">
      <alignment horizontal="right"/>
      <protection/>
    </xf>
    <xf numFmtId="4" fontId="9" fillId="0" borderId="23" xfId="0" applyNumberFormat="1" applyFont="1" applyFill="1" applyBorder="1" applyAlignment="1" applyProtection="1">
      <alignment horizontal="right"/>
      <protection/>
    </xf>
    <xf numFmtId="4" fontId="9" fillId="0" borderId="26" xfId="0" applyNumberFormat="1" applyFont="1" applyFill="1" applyBorder="1" applyAlignment="1" applyProtection="1">
      <alignment horizontal="right"/>
      <protection/>
    </xf>
    <xf numFmtId="4" fontId="6" fillId="0" borderId="24" xfId="0" applyNumberFormat="1" applyFont="1" applyFill="1" applyBorder="1" applyAlignment="1" applyProtection="1">
      <alignment horizontal="right"/>
      <protection/>
    </xf>
    <xf numFmtId="4" fontId="9" fillId="0" borderId="25" xfId="0" applyNumberFormat="1" applyFont="1" applyFill="1" applyBorder="1" applyAlignment="1" applyProtection="1">
      <alignment horizontal="right"/>
      <protection/>
    </xf>
    <xf numFmtId="4" fontId="19" fillId="0" borderId="27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 horizontal="right"/>
      <protection/>
    </xf>
    <xf numFmtId="4" fontId="9" fillId="0" borderId="28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4" fontId="13" fillId="0" borderId="9" xfId="0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4" fontId="9" fillId="0" borderId="11" xfId="0" applyNumberFormat="1" applyFont="1" applyFill="1" applyBorder="1" applyAlignment="1" applyProtection="1">
      <alignment horizontal="right"/>
      <protection/>
    </xf>
    <xf numFmtId="0" fontId="11" fillId="0" borderId="30" xfId="0" applyNumberFormat="1" applyFont="1" applyFill="1" applyBorder="1" applyAlignment="1" applyProtection="1">
      <alignment horizontal="center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1" fillId="0" borderId="16" xfId="0" applyNumberFormat="1" applyFont="1" applyFill="1" applyBorder="1" applyAlignment="1" applyProtection="1">
      <alignment horizontal="center"/>
      <protection/>
    </xf>
    <xf numFmtId="4" fontId="9" fillId="0" borderId="9" xfId="0" applyNumberFormat="1" applyFont="1" applyFill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5" xfId="0" applyNumberFormat="1" applyFont="1" applyFill="1" applyBorder="1" applyAlignment="1" applyProtection="1">
      <alignment horizontal="right"/>
      <protection/>
    </xf>
    <xf numFmtId="0" fontId="11" fillId="0" borderId="31" xfId="0" applyNumberFormat="1" applyFont="1" applyFill="1" applyBorder="1" applyAlignment="1" applyProtection="1">
      <alignment horizontal="center"/>
      <protection/>
    </xf>
    <xf numFmtId="0" fontId="11" fillId="0" borderId="32" xfId="0" applyNumberFormat="1" applyFont="1" applyFill="1" applyBorder="1" applyAlignment="1" applyProtection="1">
      <alignment horizontal="center"/>
      <protection/>
    </xf>
    <xf numFmtId="0" fontId="10" fillId="0" borderId="33" xfId="0" applyNumberFormat="1" applyFont="1" applyFill="1" applyBorder="1" applyAlignment="1" applyProtection="1">
      <alignment horizontal="center"/>
      <protection/>
    </xf>
    <xf numFmtId="0" fontId="10" fillId="0" borderId="34" xfId="0" applyNumberFormat="1" applyFont="1" applyFill="1" applyBorder="1" applyAlignment="1" applyProtection="1">
      <alignment horizontal="center"/>
      <protection/>
    </xf>
    <xf numFmtId="0" fontId="10" fillId="0" borderId="35" xfId="0" applyNumberFormat="1" applyFont="1" applyFill="1" applyBorder="1" applyAlignment="1" applyProtection="1">
      <alignment horizontal="center"/>
      <protection/>
    </xf>
    <xf numFmtId="4" fontId="13" fillId="0" borderId="35" xfId="0" applyNumberFormat="1" applyFont="1" applyFill="1" applyBorder="1" applyAlignment="1" applyProtection="1">
      <alignment horizontal="left"/>
      <protection/>
    </xf>
    <xf numFmtId="4" fontId="11" fillId="0" borderId="13" xfId="0" applyNumberFormat="1" applyFont="1" applyFill="1" applyBorder="1" applyAlignment="1" applyProtection="1">
      <alignment horizontal="right"/>
      <protection/>
    </xf>
    <xf numFmtId="4" fontId="11" fillId="0" borderId="32" xfId="0" applyNumberFormat="1" applyFont="1" applyFill="1" applyBorder="1" applyAlignment="1" applyProtection="1">
      <alignment horizontal="right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4" fontId="12" fillId="0" borderId="13" xfId="0" applyNumberFormat="1" applyFont="1" applyFill="1" applyBorder="1" applyAlignment="1" applyProtection="1">
      <alignment/>
      <protection/>
    </xf>
    <xf numFmtId="4" fontId="12" fillId="0" borderId="10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 horizontal="right"/>
      <protection/>
    </xf>
    <xf numFmtId="4" fontId="12" fillId="0" borderId="27" xfId="0" applyNumberFormat="1" applyFont="1" applyFill="1" applyBorder="1" applyAlignment="1" applyProtection="1">
      <alignment horizontal="right"/>
      <protection/>
    </xf>
    <xf numFmtId="4" fontId="18" fillId="0" borderId="6" xfId="0" applyNumberFormat="1" applyFont="1" applyFill="1" applyBorder="1" applyAlignment="1" applyProtection="1">
      <alignment horizontal="right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4" fontId="12" fillId="0" borderId="9" xfId="0" applyNumberFormat="1" applyFont="1" applyFill="1" applyBorder="1" applyAlignment="1" applyProtection="1">
      <alignment horizontal="right"/>
      <protection/>
    </xf>
    <xf numFmtId="4" fontId="12" fillId="0" borderId="15" xfId="0" applyNumberFormat="1" applyFont="1" applyFill="1" applyBorder="1" applyAlignment="1" applyProtection="1">
      <alignment horizontal="right"/>
      <protection/>
    </xf>
    <xf numFmtId="4" fontId="12" fillId="0" borderId="35" xfId="0" applyNumberFormat="1" applyFont="1" applyFill="1" applyBorder="1" applyAlignment="1" applyProtection="1">
      <alignment horizontal="right"/>
      <protection/>
    </xf>
    <xf numFmtId="4" fontId="6" fillId="0" borderId="21" xfId="0" applyNumberFormat="1" applyFont="1" applyFill="1" applyBorder="1" applyAlignment="1" applyProtection="1">
      <alignment/>
      <protection/>
    </xf>
    <xf numFmtId="4" fontId="6" fillId="0" borderId="6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6" fillId="0" borderId="9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0" fontId="10" fillId="0" borderId="38" xfId="0" applyNumberFormat="1" applyFont="1" applyFill="1" applyBorder="1" applyAlignment="1" applyProtection="1">
      <alignment horizontal="center"/>
      <protection/>
    </xf>
    <xf numFmtId="0" fontId="10" fillId="0" borderId="39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26" fillId="0" borderId="40" xfId="0" applyNumberFormat="1" applyFont="1" applyFill="1" applyBorder="1" applyAlignment="1" applyProtection="1">
      <alignment horizontal="center"/>
      <protection/>
    </xf>
    <xf numFmtId="0" fontId="9" fillId="0" borderId="39" xfId="0" applyNumberFormat="1" applyFont="1" applyFill="1" applyBorder="1" applyAlignment="1" applyProtection="1">
      <alignment/>
      <protection/>
    </xf>
    <xf numFmtId="0" fontId="26" fillId="0" borderId="41" xfId="0" applyNumberFormat="1" applyFont="1" applyFill="1" applyBorder="1" applyAlignment="1" applyProtection="1">
      <alignment horizontal="center"/>
      <protection/>
    </xf>
    <xf numFmtId="0" fontId="26" fillId="0" borderId="42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4" fontId="9" fillId="0" borderId="17" xfId="0" applyNumberFormat="1" applyFont="1" applyFill="1" applyBorder="1" applyAlignment="1" applyProtection="1">
      <alignment horizontal="right"/>
      <protection/>
    </xf>
    <xf numFmtId="4" fontId="9" fillId="0" borderId="43" xfId="0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Fill="1" applyBorder="1" applyAlignment="1" applyProtection="1">
      <alignment horizontal="right"/>
      <protection/>
    </xf>
    <xf numFmtId="4" fontId="13" fillId="0" borderId="2" xfId="0" applyNumberFormat="1" applyFont="1" applyFill="1" applyBorder="1" applyAlignment="1" applyProtection="1">
      <alignment horizontal="center"/>
      <protection/>
    </xf>
    <xf numFmtId="4" fontId="13" fillId="0" borderId="43" xfId="0" applyNumberFormat="1" applyFont="1" applyFill="1" applyBorder="1" applyAlignment="1" applyProtection="1">
      <alignment horizontal="center"/>
      <protection/>
    </xf>
    <xf numFmtId="4" fontId="12" fillId="0" borderId="44" xfId="0" applyNumberFormat="1" applyFont="1" applyFill="1" applyBorder="1" applyAlignment="1" applyProtection="1">
      <alignment horizontal="right"/>
      <protection/>
    </xf>
    <xf numFmtId="4" fontId="13" fillId="0" borderId="44" xfId="0" applyNumberFormat="1" applyFont="1" applyFill="1" applyBorder="1" applyAlignment="1" applyProtection="1">
      <alignment horizontal="center"/>
      <protection/>
    </xf>
    <xf numFmtId="4" fontId="9" fillId="0" borderId="28" xfId="0" applyNumberFormat="1" applyFont="1" applyFill="1" applyBorder="1" applyAlignment="1" applyProtection="1">
      <alignment horizontal="right"/>
      <protection/>
    </xf>
    <xf numFmtId="4" fontId="19" fillId="0" borderId="13" xfId="0" applyNumberFormat="1" applyFont="1" applyFill="1" applyBorder="1" applyAlignment="1" applyProtection="1">
      <alignment horizontal="right"/>
      <protection/>
    </xf>
    <xf numFmtId="4" fontId="19" fillId="0" borderId="27" xfId="0" applyNumberFormat="1" applyFont="1" applyFill="1" applyBorder="1" applyAlignment="1" applyProtection="1">
      <alignment horizontal="right"/>
      <protection/>
    </xf>
    <xf numFmtId="4" fontId="19" fillId="0" borderId="36" xfId="0" applyNumberFormat="1" applyFont="1" applyFill="1" applyBorder="1" applyAlignment="1" applyProtection="1">
      <alignment horizontal="right"/>
      <protection/>
    </xf>
    <xf numFmtId="4" fontId="19" fillId="0" borderId="44" xfId="0" applyNumberFormat="1" applyFont="1" applyFill="1" applyBorder="1" applyAlignment="1" applyProtection="1">
      <alignment horizontal="right"/>
      <protection/>
    </xf>
    <xf numFmtId="4" fontId="31" fillId="0" borderId="43" xfId="0" applyNumberFormat="1" applyFont="1" applyFill="1" applyBorder="1" applyAlignment="1" applyProtection="1">
      <alignment horizontal="right"/>
      <protection/>
    </xf>
    <xf numFmtId="4" fontId="10" fillId="0" borderId="9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4" fontId="13" fillId="0" borderId="17" xfId="0" applyNumberFormat="1" applyFont="1" applyFill="1" applyBorder="1" applyAlignment="1" applyProtection="1">
      <alignment horizontal="right"/>
      <protection/>
    </xf>
    <xf numFmtId="4" fontId="12" fillId="0" borderId="17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/>
      <protection/>
    </xf>
    <xf numFmtId="0" fontId="4" fillId="0" borderId="39" xfId="0" applyNumberFormat="1" applyFont="1" applyFill="1" applyBorder="1" applyAlignment="1" applyProtection="1">
      <alignment/>
      <protection/>
    </xf>
    <xf numFmtId="4" fontId="13" fillId="0" borderId="39" xfId="0" applyNumberFormat="1" applyFont="1" applyFill="1" applyBorder="1" applyAlignment="1" applyProtection="1">
      <alignment horizontal="right"/>
      <protection/>
    </xf>
    <xf numFmtId="4" fontId="12" fillId="0" borderId="39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0" fontId="15" fillId="0" borderId="5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12" fillId="0" borderId="45" xfId="0" applyNumberFormat="1" applyFont="1" applyFill="1" applyBorder="1" applyAlignment="1" applyProtection="1">
      <alignment/>
      <protection/>
    </xf>
    <xf numFmtId="4" fontId="12" fillId="0" borderId="47" xfId="0" applyNumberFormat="1" applyFont="1" applyFill="1" applyBorder="1" applyAlignment="1" applyProtection="1">
      <alignment horizontal="right"/>
      <protection/>
    </xf>
    <xf numFmtId="4" fontId="10" fillId="0" borderId="48" xfId="0" applyNumberFormat="1" applyFont="1" applyFill="1" applyBorder="1" applyAlignment="1" applyProtection="1">
      <alignment/>
      <protection/>
    </xf>
    <xf numFmtId="4" fontId="9" fillId="0" borderId="49" xfId="0" applyNumberFormat="1" applyFont="1" applyFill="1" applyBorder="1" applyAlignment="1" applyProtection="1">
      <alignment horizontal="right"/>
      <protection/>
    </xf>
    <xf numFmtId="4" fontId="12" fillId="0" borderId="50" xfId="0" applyNumberFormat="1" applyFont="1" applyFill="1" applyBorder="1" applyAlignment="1" applyProtection="1">
      <alignment horizontal="right"/>
      <protection/>
    </xf>
    <xf numFmtId="4" fontId="9" fillId="0" borderId="51" xfId="0" applyNumberFormat="1" applyFont="1" applyFill="1" applyBorder="1" applyAlignment="1" applyProtection="1">
      <alignment/>
      <protection/>
    </xf>
    <xf numFmtId="4" fontId="19" fillId="0" borderId="47" xfId="0" applyNumberFormat="1" applyFont="1" applyFill="1" applyBorder="1" applyAlignment="1" applyProtection="1">
      <alignment/>
      <protection/>
    </xf>
    <xf numFmtId="4" fontId="9" fillId="0" borderId="52" xfId="0" applyNumberFormat="1" applyFont="1" applyFill="1" applyBorder="1" applyAlignment="1" applyProtection="1">
      <alignment/>
      <protection/>
    </xf>
    <xf numFmtId="4" fontId="19" fillId="0" borderId="47" xfId="0" applyNumberFormat="1" applyFont="1" applyFill="1" applyBorder="1" applyAlignment="1" applyProtection="1">
      <alignment horizontal="right"/>
      <protection/>
    </xf>
    <xf numFmtId="4" fontId="19" fillId="0" borderId="14" xfId="0" applyNumberFormat="1" applyFont="1" applyFill="1" applyBorder="1" applyAlignment="1" applyProtection="1">
      <alignment horizontal="right"/>
      <protection/>
    </xf>
    <xf numFmtId="4" fontId="6" fillId="0" borderId="50" xfId="0" applyNumberFormat="1" applyFont="1" applyFill="1" applyBorder="1" applyAlignment="1" applyProtection="1">
      <alignment/>
      <protection/>
    </xf>
    <xf numFmtId="0" fontId="9" fillId="0" borderId="48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 horizontal="center"/>
      <protection/>
    </xf>
    <xf numFmtId="4" fontId="16" fillId="0" borderId="16" xfId="0" applyNumberFormat="1" applyFont="1" applyFill="1" applyBorder="1" applyAlignment="1" applyProtection="1">
      <alignment horizontal="right"/>
      <protection/>
    </xf>
    <xf numFmtId="0" fontId="18" fillId="0" borderId="16" xfId="0" applyNumberFormat="1" applyFont="1" applyFill="1" applyBorder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 horizontal="right"/>
      <protection/>
    </xf>
    <xf numFmtId="4" fontId="19" fillId="0" borderId="4" xfId="0" applyNumberFormat="1" applyFont="1" applyFill="1" applyBorder="1" applyAlignment="1" applyProtection="1">
      <alignment horizontal="right"/>
      <protection/>
    </xf>
    <xf numFmtId="4" fontId="19" fillId="0" borderId="45" xfId="0" applyNumberFormat="1" applyFont="1" applyFill="1" applyBorder="1" applyAlignment="1" applyProtection="1">
      <alignment horizontal="right"/>
      <protection/>
    </xf>
    <xf numFmtId="4" fontId="19" fillId="0" borderId="53" xfId="0" applyNumberFormat="1" applyFont="1" applyFill="1" applyBorder="1" applyAlignment="1" applyProtection="1">
      <alignment horizontal="right"/>
      <protection/>
    </xf>
    <xf numFmtId="4" fontId="19" fillId="0" borderId="12" xfId="0" applyNumberFormat="1" applyFont="1" applyFill="1" applyBorder="1" applyAlignment="1" applyProtection="1">
      <alignment horizontal="right"/>
      <protection/>
    </xf>
    <xf numFmtId="4" fontId="19" fillId="0" borderId="5" xfId="0" applyNumberFormat="1" applyFont="1" applyFill="1" applyBorder="1" applyAlignment="1" applyProtection="1">
      <alignment horizontal="right"/>
      <protection/>
    </xf>
    <xf numFmtId="0" fontId="11" fillId="0" borderId="6" xfId="0" applyNumberFormat="1" applyFont="1" applyFill="1" applyBorder="1" applyAlignment="1" applyProtection="1">
      <alignment/>
      <protection/>
    </xf>
    <xf numFmtId="4" fontId="13" fillId="0" borderId="6" xfId="0" applyNumberFormat="1" applyFont="1" applyFill="1" applyBorder="1" applyAlignment="1" applyProtection="1">
      <alignment horizontal="right"/>
      <protection/>
    </xf>
    <xf numFmtId="4" fontId="10" fillId="0" borderId="0" xfId="0" applyNumberFormat="1" applyFont="1" applyFill="1" applyBorder="1" applyAlignment="1" applyProtection="1">
      <alignment/>
      <protection/>
    </xf>
    <xf numFmtId="4" fontId="13" fillId="0" borderId="17" xfId="0" applyNumberFormat="1" applyFont="1" applyFill="1" applyBorder="1" applyAlignment="1" applyProtection="1">
      <alignment horizontal="center"/>
      <protection/>
    </xf>
    <xf numFmtId="4" fontId="13" fillId="0" borderId="39" xfId="0" applyNumberFormat="1" applyFont="1" applyFill="1" applyBorder="1" applyAlignment="1" applyProtection="1">
      <alignment horizontal="center"/>
      <protection/>
    </xf>
    <xf numFmtId="4" fontId="11" fillId="0" borderId="4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 horizontal="right"/>
      <protection/>
    </xf>
    <xf numFmtId="4" fontId="9" fillId="0" borderId="39" xfId="0" applyNumberFormat="1" applyFont="1" applyFill="1" applyBorder="1" applyAlignment="1" applyProtection="1">
      <alignment horizontal="right"/>
      <protection/>
    </xf>
    <xf numFmtId="4" fontId="13" fillId="0" borderId="16" xfId="0" applyNumberFormat="1" applyFont="1" applyFill="1" applyBorder="1" applyAlignment="1" applyProtection="1">
      <alignment horizontal="right"/>
      <protection/>
    </xf>
    <xf numFmtId="0" fontId="34" fillId="0" borderId="2" xfId="0" applyNumberFormat="1" applyFont="1" applyFill="1" applyBorder="1" applyAlignment="1" applyProtection="1">
      <alignment horizontal="center"/>
      <protection/>
    </xf>
    <xf numFmtId="0" fontId="27" fillId="0" borderId="6" xfId="0" applyNumberFormat="1" applyFont="1" applyFill="1" applyBorder="1" applyAlignment="1" applyProtection="1">
      <alignment horizontal="center"/>
      <protection/>
    </xf>
    <xf numFmtId="4" fontId="9" fillId="0" borderId="54" xfId="0" applyNumberFormat="1" applyFont="1" applyFill="1" applyBorder="1" applyAlignment="1" applyProtection="1">
      <alignment/>
      <protection/>
    </xf>
    <xf numFmtId="4" fontId="11" fillId="0" borderId="2" xfId="0" applyNumberFormat="1" applyFont="1" applyFill="1" applyBorder="1" applyAlignment="1" applyProtection="1">
      <alignment horizontal="right"/>
      <protection/>
    </xf>
    <xf numFmtId="4" fontId="11" fillId="0" borderId="4" xfId="0" applyNumberFormat="1" applyFont="1" applyFill="1" applyBorder="1" applyAlignment="1" applyProtection="1">
      <alignment horizontal="right"/>
      <protection/>
    </xf>
    <xf numFmtId="4" fontId="12" fillId="0" borderId="47" xfId="0" applyNumberFormat="1" applyFont="1" applyFill="1" applyBorder="1" applyAlignment="1" applyProtection="1">
      <alignment/>
      <protection/>
    </xf>
    <xf numFmtId="4" fontId="9" fillId="0" borderId="53" xfId="0" applyNumberFormat="1" applyFont="1" applyFill="1" applyBorder="1" applyAlignment="1" applyProtection="1">
      <alignment/>
      <protection/>
    </xf>
    <xf numFmtId="4" fontId="9" fillId="0" borderId="54" xfId="0" applyNumberFormat="1" applyFont="1" applyFill="1" applyBorder="1" applyAlignment="1" applyProtection="1">
      <alignment horizontal="right"/>
      <protection/>
    </xf>
    <xf numFmtId="4" fontId="12" fillId="0" borderId="48" xfId="0" applyNumberFormat="1" applyFont="1" applyFill="1" applyBorder="1" applyAlignment="1" applyProtection="1">
      <alignment/>
      <protection/>
    </xf>
    <xf numFmtId="4" fontId="11" fillId="0" borderId="55" xfId="0" applyNumberFormat="1" applyFont="1" applyFill="1" applyBorder="1" applyAlignment="1" applyProtection="1">
      <alignment horizontal="right"/>
      <protection/>
    </xf>
    <xf numFmtId="4" fontId="11" fillId="0" borderId="47" xfId="0" applyNumberFormat="1" applyFont="1" applyFill="1" applyBorder="1" applyAlignment="1" applyProtection="1">
      <alignment horizontal="right"/>
      <protection/>
    </xf>
    <xf numFmtId="4" fontId="12" fillId="0" borderId="48" xfId="0" applyNumberFormat="1" applyFont="1" applyFill="1" applyBorder="1" applyAlignment="1" applyProtection="1">
      <alignment horizontal="right"/>
      <protection/>
    </xf>
    <xf numFmtId="4" fontId="9" fillId="0" borderId="56" xfId="0" applyNumberFormat="1" applyFont="1" applyFill="1" applyBorder="1" applyAlignment="1" applyProtection="1">
      <alignment horizontal="right"/>
      <protection/>
    </xf>
    <xf numFmtId="4" fontId="9" fillId="0" borderId="52" xfId="0" applyNumberFormat="1" applyFont="1" applyFill="1" applyBorder="1" applyAlignment="1" applyProtection="1">
      <alignment horizontal="right"/>
      <protection/>
    </xf>
    <xf numFmtId="4" fontId="9" fillId="0" borderId="51" xfId="0" applyNumberFormat="1" applyFont="1" applyFill="1" applyBorder="1" applyAlignment="1" applyProtection="1">
      <alignment horizontal="right"/>
      <protection/>
    </xf>
    <xf numFmtId="4" fontId="9" fillId="0" borderId="49" xfId="0" applyNumberFormat="1" applyFont="1" applyFill="1" applyBorder="1" applyAlignment="1" applyProtection="1">
      <alignment/>
      <protection/>
    </xf>
    <xf numFmtId="4" fontId="9" fillId="0" borderId="53" xfId="0" applyNumberFormat="1" applyFont="1" applyFill="1" applyBorder="1" applyAlignment="1" applyProtection="1">
      <alignment horizontal="right"/>
      <protection/>
    </xf>
    <xf numFmtId="4" fontId="9" fillId="0" borderId="46" xfId="0" applyNumberFormat="1" applyFont="1" applyFill="1" applyBorder="1" applyAlignment="1" applyProtection="1">
      <alignment horizontal="right"/>
      <protection/>
    </xf>
    <xf numFmtId="4" fontId="18" fillId="0" borderId="46" xfId="0" applyNumberFormat="1" applyFont="1" applyFill="1" applyBorder="1" applyAlignment="1" applyProtection="1">
      <alignment horizontal="right"/>
      <protection/>
    </xf>
    <xf numFmtId="4" fontId="10" fillId="0" borderId="46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right"/>
      <protection/>
    </xf>
    <xf numFmtId="4" fontId="9" fillId="0" borderId="48" xfId="0" applyNumberFormat="1" applyFont="1" applyFill="1" applyBorder="1" applyAlignment="1" applyProtection="1">
      <alignment horizontal="right"/>
      <protection/>
    </xf>
    <xf numFmtId="4" fontId="9" fillId="0" borderId="57" xfId="0" applyNumberFormat="1" applyFont="1" applyFill="1" applyBorder="1" applyAlignment="1" applyProtection="1">
      <alignment horizontal="right"/>
      <protection/>
    </xf>
    <xf numFmtId="4" fontId="9" fillId="0" borderId="46" xfId="0" applyNumberFormat="1" applyFont="1" applyFill="1" applyBorder="1" applyAlignment="1" applyProtection="1">
      <alignment horizontal="right"/>
      <protection/>
    </xf>
    <xf numFmtId="4" fontId="12" fillId="0" borderId="58" xfId="0" applyNumberFormat="1" applyFont="1" applyFill="1" applyBorder="1" applyAlignment="1" applyProtection="1">
      <alignment horizontal="right"/>
      <protection/>
    </xf>
    <xf numFmtId="4" fontId="12" fillId="0" borderId="59" xfId="0" applyNumberFormat="1" applyFont="1" applyFill="1" applyBorder="1" applyAlignment="1" applyProtection="1">
      <alignment horizontal="right"/>
      <protection/>
    </xf>
    <xf numFmtId="4" fontId="11" fillId="0" borderId="6" xfId="0" applyNumberFormat="1" applyFont="1" applyFill="1" applyBorder="1" applyAlignment="1" applyProtection="1">
      <alignment/>
      <protection/>
    </xf>
    <xf numFmtId="4" fontId="11" fillId="0" borderId="53" xfId="0" applyNumberFormat="1" applyFont="1" applyFill="1" applyBorder="1" applyAlignment="1" applyProtection="1">
      <alignment/>
      <protection/>
    </xf>
    <xf numFmtId="4" fontId="11" fillId="0" borderId="5" xfId="0" applyNumberFormat="1" applyFont="1" applyFill="1" applyBorder="1" applyAlignment="1" applyProtection="1">
      <alignment/>
      <protection/>
    </xf>
    <xf numFmtId="4" fontId="31" fillId="0" borderId="0" xfId="0" applyNumberFormat="1" applyFont="1" applyFill="1" applyBorder="1" applyAlignment="1" applyProtection="1">
      <alignment horizontal="right"/>
      <protection/>
    </xf>
    <xf numFmtId="4" fontId="31" fillId="0" borderId="46" xfId="0" applyNumberFormat="1" applyFont="1" applyFill="1" applyBorder="1" applyAlignment="1" applyProtection="1">
      <alignment horizontal="right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 horizontal="center"/>
      <protection/>
    </xf>
    <xf numFmtId="0" fontId="26" fillId="0" borderId="6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26" fillId="0" borderId="61" xfId="0" applyNumberFormat="1" applyFont="1" applyFill="1" applyBorder="1" applyAlignment="1" applyProtection="1">
      <alignment horizontal="center"/>
      <protection/>
    </xf>
    <xf numFmtId="0" fontId="31" fillId="0" borderId="45" xfId="0" applyNumberFormat="1" applyFont="1" applyFill="1" applyBorder="1" applyAlignment="1" applyProtection="1">
      <alignment horizontal="center"/>
      <protection/>
    </xf>
    <xf numFmtId="0" fontId="31" fillId="0" borderId="57" xfId="0" applyNumberFormat="1" applyFont="1" applyFill="1" applyBorder="1" applyAlignment="1" applyProtection="1">
      <alignment horizontal="center"/>
      <protection/>
    </xf>
    <xf numFmtId="0" fontId="14" fillId="0" borderId="39" xfId="0" applyNumberFormat="1" applyFont="1" applyFill="1" applyBorder="1" applyAlignment="1" applyProtection="1">
      <alignment horizontal="center"/>
      <protection/>
    </xf>
    <xf numFmtId="0" fontId="15" fillId="0" borderId="39" xfId="0" applyNumberFormat="1" applyFont="1" applyFill="1" applyBorder="1" applyAlignment="1" applyProtection="1">
      <alignment horizontal="center"/>
      <protection/>
    </xf>
    <xf numFmtId="0" fontId="26" fillId="0" borderId="6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/>
      <protection/>
    </xf>
    <xf numFmtId="0" fontId="11" fillId="0" borderId="6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4" fontId="10" fillId="0" borderId="32" xfId="0" applyNumberFormat="1" applyFont="1" applyFill="1" applyBorder="1" applyAlignment="1" applyProtection="1">
      <alignment/>
      <protection/>
    </xf>
    <xf numFmtId="4" fontId="12" fillId="0" borderId="9" xfId="0" applyNumberFormat="1" applyFont="1" applyFill="1" applyBorder="1" applyAlignment="1" applyProtection="1">
      <alignment horizontal="left"/>
      <protection/>
    </xf>
    <xf numFmtId="0" fontId="9" fillId="0" borderId="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37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/>
      <protection/>
    </xf>
    <xf numFmtId="49" fontId="11" fillId="0" borderId="9" xfId="0" applyNumberFormat="1" applyFont="1" applyFill="1" applyBorder="1" applyAlignment="1" applyProtection="1">
      <alignment horizontal="center"/>
      <protection/>
    </xf>
    <xf numFmtId="49" fontId="11" fillId="0" borderId="16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4" fontId="37" fillId="0" borderId="64" xfId="0" applyNumberFormat="1" applyFont="1" applyFill="1" applyBorder="1" applyAlignment="1" applyProtection="1">
      <alignment/>
      <protection/>
    </xf>
    <xf numFmtId="4" fontId="37" fillId="0" borderId="65" xfId="0" applyNumberFormat="1" applyFont="1" applyFill="1" applyBorder="1" applyAlignment="1" applyProtection="1">
      <alignment/>
      <protection/>
    </xf>
    <xf numFmtId="4" fontId="37" fillId="0" borderId="42" xfId="0" applyNumberFormat="1" applyFont="1" applyFill="1" applyBorder="1" applyAlignment="1" applyProtection="1">
      <alignment/>
      <protection/>
    </xf>
    <xf numFmtId="4" fontId="37" fillId="0" borderId="66" xfId="0" applyNumberFormat="1" applyFont="1" applyFill="1" applyBorder="1" applyAlignment="1" applyProtection="1">
      <alignment/>
      <protection/>
    </xf>
    <xf numFmtId="4" fontId="37" fillId="0" borderId="41" xfId="0" applyNumberFormat="1" applyFont="1" applyFill="1" applyBorder="1" applyAlignment="1" applyProtection="1">
      <alignment/>
      <protection/>
    </xf>
    <xf numFmtId="4" fontId="37" fillId="0" borderId="67" xfId="0" applyNumberFormat="1" applyFont="1" applyFill="1" applyBorder="1" applyAlignment="1" applyProtection="1">
      <alignment/>
      <protection/>
    </xf>
    <xf numFmtId="4" fontId="37" fillId="0" borderId="68" xfId="0" applyNumberFormat="1" applyFont="1" applyFill="1" applyBorder="1" applyAlignment="1" applyProtection="1">
      <alignment/>
      <protection/>
    </xf>
    <xf numFmtId="4" fontId="37" fillId="0" borderId="69" xfId="0" applyNumberFormat="1" applyFont="1" applyFill="1" applyBorder="1" applyAlignment="1" applyProtection="1">
      <alignment/>
      <protection/>
    </xf>
    <xf numFmtId="4" fontId="37" fillId="0" borderId="70" xfId="0" applyNumberFormat="1" applyFont="1" applyFill="1" applyBorder="1" applyAlignment="1" applyProtection="1">
      <alignment/>
      <protection/>
    </xf>
    <xf numFmtId="4" fontId="37" fillId="0" borderId="71" xfId="0" applyNumberFormat="1" applyFont="1" applyFill="1" applyBorder="1" applyAlignment="1" applyProtection="1">
      <alignment/>
      <protection/>
    </xf>
    <xf numFmtId="4" fontId="37" fillId="0" borderId="72" xfId="0" applyNumberFormat="1" applyFont="1" applyFill="1" applyBorder="1" applyAlignment="1" applyProtection="1">
      <alignment/>
      <protection/>
    </xf>
    <xf numFmtId="4" fontId="37" fillId="0" borderId="73" xfId="0" applyNumberFormat="1" applyFont="1" applyFill="1" applyBorder="1" applyAlignment="1" applyProtection="1">
      <alignment/>
      <protection/>
    </xf>
    <xf numFmtId="4" fontId="37" fillId="0" borderId="74" xfId="0" applyNumberFormat="1" applyFont="1" applyFill="1" applyBorder="1" applyAlignment="1" applyProtection="1">
      <alignment/>
      <protection/>
    </xf>
    <xf numFmtId="4" fontId="35" fillId="0" borderId="41" xfId="0" applyNumberFormat="1" applyFont="1" applyFill="1" applyBorder="1" applyAlignment="1" applyProtection="1">
      <alignment/>
      <protection/>
    </xf>
    <xf numFmtId="4" fontId="35" fillId="0" borderId="67" xfId="0" applyNumberFormat="1" applyFont="1" applyFill="1" applyBorder="1" applyAlignment="1" applyProtection="1">
      <alignment/>
      <protection/>
    </xf>
    <xf numFmtId="4" fontId="35" fillId="0" borderId="70" xfId="0" applyNumberFormat="1" applyFont="1" applyFill="1" applyBorder="1" applyAlignment="1" applyProtection="1">
      <alignment/>
      <protection/>
    </xf>
    <xf numFmtId="4" fontId="35" fillId="0" borderId="71" xfId="0" applyNumberFormat="1" applyFont="1" applyFill="1" applyBorder="1" applyAlignment="1" applyProtection="1">
      <alignment/>
      <protection/>
    </xf>
    <xf numFmtId="4" fontId="35" fillId="0" borderId="40" xfId="0" applyNumberFormat="1" applyFont="1" applyFill="1" applyBorder="1" applyAlignment="1" applyProtection="1">
      <alignment/>
      <protection/>
    </xf>
    <xf numFmtId="4" fontId="35" fillId="0" borderId="75" xfId="0" applyNumberFormat="1" applyFont="1" applyFill="1" applyBorder="1" applyAlignment="1" applyProtection="1">
      <alignment/>
      <protection/>
    </xf>
    <xf numFmtId="4" fontId="35" fillId="0" borderId="42" xfId="0" applyNumberFormat="1" applyFont="1" applyFill="1" applyBorder="1" applyAlignment="1" applyProtection="1">
      <alignment/>
      <protection/>
    </xf>
    <xf numFmtId="4" fontId="35" fillId="0" borderId="64" xfId="0" applyNumberFormat="1" applyFont="1" applyFill="1" applyBorder="1" applyAlignment="1" applyProtection="1">
      <alignment/>
      <protection/>
    </xf>
    <xf numFmtId="4" fontId="37" fillId="0" borderId="76" xfId="0" applyNumberFormat="1" applyFont="1" applyFill="1" applyBorder="1" applyAlignment="1" applyProtection="1">
      <alignment/>
      <protection/>
    </xf>
    <xf numFmtId="4" fontId="37" fillId="0" borderId="77" xfId="0" applyNumberFormat="1" applyFont="1" applyFill="1" applyBorder="1" applyAlignment="1" applyProtection="1">
      <alignment/>
      <protection/>
    </xf>
    <xf numFmtId="4" fontId="37" fillId="0" borderId="61" xfId="0" applyNumberFormat="1" applyFont="1" applyFill="1" applyBorder="1" applyAlignment="1" applyProtection="1">
      <alignment/>
      <protection/>
    </xf>
    <xf numFmtId="4" fontId="37" fillId="0" borderId="6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/>
      <protection/>
    </xf>
    <xf numFmtId="4" fontId="37" fillId="0" borderId="78" xfId="0" applyNumberFormat="1" applyFont="1" applyFill="1" applyBorder="1" applyAlignment="1" applyProtection="1">
      <alignment/>
      <protection/>
    </xf>
    <xf numFmtId="0" fontId="37" fillId="0" borderId="73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  <xf numFmtId="4" fontId="37" fillId="0" borderId="39" xfId="0" applyNumberFormat="1" applyFont="1" applyFill="1" applyBorder="1" applyAlignment="1" applyProtection="1">
      <alignment/>
      <protection/>
    </xf>
    <xf numFmtId="0" fontId="28" fillId="0" borderId="3" xfId="0" applyNumberFormat="1" applyFont="1" applyFill="1" applyBorder="1" applyAlignment="1" applyProtection="1">
      <alignment horizontal="center"/>
      <protection/>
    </xf>
    <xf numFmtId="0" fontId="28" fillId="0" borderId="5" xfId="0" applyNumberFormat="1" applyFont="1" applyFill="1" applyBorder="1" applyAlignment="1" applyProtection="1">
      <alignment horizontal="center"/>
      <protection/>
    </xf>
    <xf numFmtId="0" fontId="28" fillId="0" borderId="79" xfId="0" applyNumberFormat="1" applyFont="1" applyFill="1" applyBorder="1" applyAlignment="1" applyProtection="1">
      <alignment horizontal="center"/>
      <protection/>
    </xf>
    <xf numFmtId="0" fontId="28" fillId="0" borderId="13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8" fillId="0" borderId="80" xfId="0" applyNumberFormat="1" applyFont="1" applyFill="1" applyBorder="1" applyAlignment="1" applyProtection="1">
      <alignment horizontal="center"/>
      <protection/>
    </xf>
    <xf numFmtId="0" fontId="28" fillId="0" borderId="44" xfId="0" applyNumberFormat="1" applyFont="1" applyFill="1" applyBorder="1" applyAlignment="1" applyProtection="1">
      <alignment horizontal="center"/>
      <protection/>
    </xf>
    <xf numFmtId="0" fontId="28" fillId="0" borderId="81" xfId="0" applyNumberFormat="1" applyFont="1" applyFill="1" applyBorder="1" applyAlignment="1" applyProtection="1">
      <alignment horizontal="center"/>
      <protection/>
    </xf>
    <xf numFmtId="0" fontId="28" fillId="0" borderId="32" xfId="0" applyNumberFormat="1" applyFont="1" applyFill="1" applyBorder="1" applyAlignment="1" applyProtection="1">
      <alignment horizontal="center"/>
      <protection/>
    </xf>
    <xf numFmtId="0" fontId="28" fillId="0" borderId="82" xfId="0" applyNumberFormat="1" applyFont="1" applyFill="1" applyBorder="1" applyAlignment="1" applyProtection="1">
      <alignment horizontal="center"/>
      <protection/>
    </xf>
    <xf numFmtId="0" fontId="28" fillId="0" borderId="27" xfId="0" applyNumberFormat="1" applyFont="1" applyFill="1" applyBorder="1" applyAlignment="1" applyProtection="1">
      <alignment horizontal="center"/>
      <protection/>
    </xf>
    <xf numFmtId="0" fontId="28" fillId="0" borderId="83" xfId="0" applyNumberFormat="1" applyFont="1" applyFill="1" applyBorder="1" applyAlignment="1" applyProtection="1">
      <alignment horizontal="center"/>
      <protection/>
    </xf>
    <xf numFmtId="0" fontId="28" fillId="0" borderId="14" xfId="0" applyNumberFormat="1" applyFont="1" applyFill="1" applyBorder="1" applyAlignment="1" applyProtection="1">
      <alignment horizontal="center"/>
      <protection/>
    </xf>
    <xf numFmtId="0" fontId="6" fillId="0" borderId="38" xfId="0" applyNumberFormat="1" applyFont="1" applyFill="1" applyBorder="1" applyAlignment="1" applyProtection="1">
      <alignment horizontal="center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37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28" fillId="0" borderId="37" xfId="0" applyNumberFormat="1" applyFont="1" applyFill="1" applyBorder="1" applyAlignment="1" applyProtection="1">
      <alignment horizontal="center"/>
      <protection/>
    </xf>
    <xf numFmtId="0" fontId="28" fillId="0" borderId="9" xfId="0" applyNumberFormat="1" applyFont="1" applyFill="1" applyBorder="1" applyAlignment="1" applyProtection="1">
      <alignment horizontal="center"/>
      <protection/>
    </xf>
    <xf numFmtId="0" fontId="28" fillId="0" borderId="7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4" fontId="28" fillId="0" borderId="7" xfId="0" applyNumberFormat="1" applyFont="1" applyFill="1" applyBorder="1" applyAlignment="1" applyProtection="1">
      <alignment horizontal="center"/>
      <protection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28" fillId="0" borderId="30" xfId="0" applyNumberFormat="1" applyFont="1" applyFill="1" applyBorder="1" applyAlignment="1" applyProtection="1">
      <alignment horizontal="center"/>
      <protection/>
    </xf>
    <xf numFmtId="0" fontId="28" fillId="0" borderId="15" xfId="0" applyNumberFormat="1" applyFont="1" applyFill="1" applyBorder="1" applyAlignment="1" applyProtection="1">
      <alignment horizontal="center"/>
      <protection/>
    </xf>
    <xf numFmtId="0" fontId="28" fillId="0" borderId="84" xfId="0" applyNumberFormat="1" applyFont="1" applyFill="1" applyBorder="1" applyAlignment="1" applyProtection="1">
      <alignment horizontal="center"/>
      <protection/>
    </xf>
    <xf numFmtId="0" fontId="28" fillId="0" borderId="6" xfId="0" applyNumberFormat="1" applyFont="1" applyFill="1" applyBorder="1" applyAlignment="1" applyProtection="1">
      <alignment horizontal="center"/>
      <protection/>
    </xf>
    <xf numFmtId="0" fontId="6" fillId="0" borderId="84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28" fillId="0" borderId="85" xfId="0" applyNumberFormat="1" applyFont="1" applyFill="1" applyBorder="1" applyAlignment="1" applyProtection="1">
      <alignment horizontal="center"/>
      <protection/>
    </xf>
    <xf numFmtId="0" fontId="28" fillId="0" borderId="10" xfId="0" applyNumberFormat="1" applyFont="1" applyFill="1" applyBorder="1" applyAlignment="1" applyProtection="1">
      <alignment horizontal="center"/>
      <protection/>
    </xf>
    <xf numFmtId="4" fontId="12" fillId="0" borderId="9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10" fillId="0" borderId="32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 horizontal="right"/>
      <protection/>
    </xf>
    <xf numFmtId="4" fontId="9" fillId="0" borderId="3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4" fontId="37" fillId="0" borderId="40" xfId="0" applyNumberFormat="1" applyFont="1" applyFill="1" applyBorder="1" applyAlignment="1" applyProtection="1">
      <alignment/>
      <protection/>
    </xf>
    <xf numFmtId="4" fontId="31" fillId="0" borderId="17" xfId="0" applyNumberFormat="1" applyFont="1" applyFill="1" applyBorder="1" applyAlignment="1" applyProtection="1">
      <alignment horizontal="right"/>
      <protection/>
    </xf>
    <xf numFmtId="4" fontId="31" fillId="0" borderId="39" xfId="0" applyNumberFormat="1" applyFont="1" applyFill="1" applyBorder="1" applyAlignment="1" applyProtection="1">
      <alignment horizontal="right"/>
      <protection/>
    </xf>
    <xf numFmtId="4" fontId="31" fillId="0" borderId="50" xfId="0" applyNumberFormat="1" applyFont="1" applyFill="1" applyBorder="1" applyAlignment="1" applyProtection="1">
      <alignment horizontal="right"/>
      <protection/>
    </xf>
    <xf numFmtId="4" fontId="31" fillId="0" borderId="57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85" xfId="0" applyNumberFormat="1" applyFont="1" applyFill="1" applyBorder="1" applyAlignment="1" applyProtection="1">
      <alignment horizontal="center"/>
      <protection/>
    </xf>
    <xf numFmtId="0" fontId="4" fillId="0" borderId="86" xfId="0" applyNumberFormat="1" applyFont="1" applyFill="1" applyBorder="1" applyAlignment="1" applyProtection="1">
      <alignment horizontal="center"/>
      <protection/>
    </xf>
    <xf numFmtId="0" fontId="28" fillId="0" borderId="10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4" fontId="37" fillId="0" borderId="41" xfId="0" applyNumberFormat="1" applyFont="1" applyFill="1" applyBorder="1" applyAlignment="1" applyProtection="1">
      <alignment/>
      <protection/>
    </xf>
    <xf numFmtId="4" fontId="37" fillId="0" borderId="42" xfId="0" applyNumberFormat="1" applyFont="1" applyFill="1" applyBorder="1" applyAlignment="1" applyProtection="1">
      <alignment/>
      <protection/>
    </xf>
    <xf numFmtId="0" fontId="10" fillId="0" borderId="2" xfId="0" applyNumberFormat="1" applyFont="1" applyFill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4" fontId="19" fillId="0" borderId="2" xfId="0" applyNumberFormat="1" applyFont="1" applyFill="1" applyBorder="1" applyAlignment="1" applyProtection="1">
      <alignment/>
      <protection/>
    </xf>
    <xf numFmtId="4" fontId="19" fillId="0" borderId="4" xfId="0" applyNumberFormat="1" applyFont="1" applyBorder="1" applyAlignment="1">
      <alignment/>
    </xf>
    <xf numFmtId="0" fontId="24" fillId="0" borderId="80" xfId="0" applyNumberFormat="1" applyFont="1" applyFill="1" applyBorder="1" applyAlignment="1" applyProtection="1">
      <alignment horizontal="right" vertical="center"/>
      <protection/>
    </xf>
    <xf numFmtId="0" fontId="32" fillId="0" borderId="44" xfId="0" applyFont="1" applyBorder="1" applyAlignment="1">
      <alignment horizontal="right" vertical="center"/>
    </xf>
    <xf numFmtId="0" fontId="28" fillId="0" borderId="1" xfId="0" applyNumberFormat="1" applyFont="1" applyFill="1" applyBorder="1" applyAlignment="1" applyProtection="1">
      <alignment horizontal="center"/>
      <protection/>
    </xf>
    <xf numFmtId="0" fontId="40" fillId="0" borderId="3" xfId="0" applyFont="1" applyBorder="1" applyAlignment="1">
      <alignment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40" fillId="0" borderId="5" xfId="0" applyFont="1" applyBorder="1" applyAlignment="1">
      <alignment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36" fillId="0" borderId="12" xfId="0" applyFont="1" applyBorder="1" applyAlignment="1">
      <alignment/>
    </xf>
    <xf numFmtId="4" fontId="19" fillId="0" borderId="4" xfId="0" applyNumberFormat="1" applyFont="1" applyFill="1" applyBorder="1" applyAlignment="1" applyProtection="1">
      <alignment/>
      <protection/>
    </xf>
    <xf numFmtId="4" fontId="19" fillId="0" borderId="50" xfId="0" applyNumberFormat="1" applyFont="1" applyFill="1" applyBorder="1" applyAlignment="1" applyProtection="1">
      <alignment/>
      <protection/>
    </xf>
    <xf numFmtId="4" fontId="19" fillId="0" borderId="53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28" fillId="0" borderId="82" xfId="0" applyNumberFormat="1" applyFont="1" applyFill="1" applyBorder="1" applyAlignment="1" applyProtection="1">
      <alignment horizontal="center" vertical="center"/>
      <protection/>
    </xf>
    <xf numFmtId="0" fontId="40" fillId="0" borderId="82" xfId="0" applyFont="1" applyBorder="1" applyAlignment="1">
      <alignment horizontal="center" vertical="center"/>
    </xf>
    <xf numFmtId="0" fontId="28" fillId="0" borderId="27" xfId="0" applyNumberFormat="1" applyFont="1" applyFill="1" applyBorder="1" applyAlignment="1" applyProtection="1">
      <alignment horizontal="center" vertical="center"/>
      <protection/>
    </xf>
    <xf numFmtId="0" fontId="40" fillId="0" borderId="27" xfId="0" applyFont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36" fillId="0" borderId="18" xfId="0" applyFont="1" applyBorder="1" applyAlignment="1">
      <alignment horizontal="center" vertical="center"/>
    </xf>
    <xf numFmtId="0" fontId="28" fillId="0" borderId="85" xfId="0" applyNumberFormat="1" applyFont="1" applyFill="1" applyBorder="1" applyAlignment="1" applyProtection="1">
      <alignment horizontal="center" vertical="center"/>
      <protection/>
    </xf>
    <xf numFmtId="0" fontId="28" fillId="0" borderId="86" xfId="0" applyNumberFormat="1" applyFont="1" applyFill="1" applyBorder="1" applyAlignment="1" applyProtection="1">
      <alignment horizontal="center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4" xfId="0" applyNumberFormat="1" applyFont="1" applyFill="1" applyBorder="1" applyAlignment="1" applyProtection="1">
      <alignment horizontal="center" vertical="center"/>
      <protection/>
    </xf>
    <xf numFmtId="0" fontId="24" fillId="0" borderId="1" xfId="0" applyNumberFormat="1" applyFont="1" applyFill="1" applyBorder="1" applyAlignment="1" applyProtection="1">
      <alignment horizontal="left" vertical="center"/>
      <protection/>
    </xf>
    <xf numFmtId="0" fontId="30" fillId="0" borderId="17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/>
      <protection/>
    </xf>
    <xf numFmtId="4" fontId="10" fillId="0" borderId="6" xfId="0" applyNumberFormat="1" applyFont="1" applyBorder="1" applyAlignment="1">
      <alignment/>
    </xf>
    <xf numFmtId="4" fontId="35" fillId="0" borderId="2" xfId="0" applyNumberFormat="1" applyFont="1" applyFill="1" applyBorder="1" applyAlignment="1" applyProtection="1">
      <alignment/>
      <protection/>
    </xf>
    <xf numFmtId="4" fontId="35" fillId="0" borderId="6" xfId="0" applyNumberFormat="1" applyFont="1" applyBorder="1" applyAlignment="1">
      <alignment/>
    </xf>
    <xf numFmtId="0" fontId="29" fillId="0" borderId="83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24" fillId="0" borderId="80" xfId="0" applyNumberFormat="1" applyFont="1" applyFill="1" applyBorder="1" applyAlignment="1" applyProtection="1">
      <alignment horizontal="center" vertical="center"/>
      <protection/>
    </xf>
    <xf numFmtId="0" fontId="32" fillId="0" borderId="44" xfId="0" applyFont="1" applyBorder="1" applyAlignment="1">
      <alignment horizontal="center" vertical="center"/>
    </xf>
    <xf numFmtId="0" fontId="28" fillId="0" borderId="7" xfId="0" applyFont="1" applyBorder="1" applyAlignment="1">
      <alignment/>
    </xf>
    <xf numFmtId="0" fontId="28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28" fillId="0" borderId="3" xfId="0" applyNumberFormat="1" applyFont="1" applyFill="1" applyBorder="1" applyAlignment="1" applyProtection="1">
      <alignment horizontal="center"/>
      <protection/>
    </xf>
    <xf numFmtId="0" fontId="28" fillId="0" borderId="5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21" fillId="0" borderId="2" xfId="0" applyNumberFormat="1" applyFont="1" applyFill="1" applyBorder="1" applyAlignment="1" applyProtection="1">
      <alignment horizontal="center"/>
      <protection/>
    </xf>
    <xf numFmtId="0" fontId="22" fillId="0" borderId="6" xfId="0" applyFont="1" applyBorder="1" applyAlignment="1">
      <alignment horizontal="center"/>
    </xf>
    <xf numFmtId="4" fontId="10" fillId="0" borderId="50" xfId="0" applyNumberFormat="1" applyFont="1" applyFill="1" applyBorder="1" applyAlignment="1" applyProtection="1">
      <alignment/>
      <protection/>
    </xf>
    <xf numFmtId="4" fontId="10" fillId="0" borderId="4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198"/>
  <sheetViews>
    <sheetView tabSelected="1" workbookViewId="0" topLeftCell="A139">
      <selection activeCell="F154" sqref="F154"/>
    </sheetView>
  </sheetViews>
  <sheetFormatPr defaultColWidth="9.140625" defaultRowHeight="12.75"/>
  <cols>
    <col min="1" max="1" width="0.5625" style="1" customWidth="1"/>
    <col min="2" max="2" width="3.421875" style="1" customWidth="1"/>
    <col min="3" max="3" width="5.00390625" style="1" customWidth="1"/>
    <col min="4" max="4" width="4.7109375" style="1" customWidth="1"/>
    <col min="5" max="5" width="49.28125" style="1" customWidth="1"/>
    <col min="6" max="6" width="11.421875" style="12" customWidth="1"/>
    <col min="7" max="7" width="11.421875" style="14" customWidth="1"/>
    <col min="8" max="8" width="11.7109375" style="14" customWidth="1"/>
    <col min="9" max="9" width="4.8515625" style="247" customWidth="1"/>
    <col min="10" max="16384" width="10.00390625" style="1" customWidth="1"/>
  </cols>
  <sheetData>
    <row r="3" spans="5:8" ht="24" customHeight="1">
      <c r="E3" s="402" t="s">
        <v>83</v>
      </c>
      <c r="F3" s="403"/>
      <c r="G3" s="403"/>
      <c r="H3" s="403"/>
    </row>
    <row r="4" spans="2:25" ht="7.5" customHeight="1">
      <c r="B4" s="2"/>
      <c r="C4" s="2"/>
      <c r="D4" s="3"/>
      <c r="E4" s="2"/>
      <c r="F4" s="11"/>
      <c r="G4" s="13"/>
      <c r="H4" s="13"/>
      <c r="I4" s="2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5" ht="5.25" customHeight="1" thickBot="1">
      <c r="B5" s="2"/>
      <c r="C5" s="2"/>
      <c r="D5" s="3"/>
      <c r="E5" s="2"/>
      <c r="F5" s="11"/>
      <c r="G5" s="13"/>
      <c r="H5" s="13"/>
      <c r="I5" s="2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5" ht="12" customHeight="1">
      <c r="B6" s="4"/>
      <c r="C6" s="5"/>
      <c r="D6" s="5"/>
      <c r="E6" s="404" t="s">
        <v>18</v>
      </c>
      <c r="F6" s="59" t="s">
        <v>15</v>
      </c>
      <c r="G6" s="188"/>
      <c r="H6" s="170" t="s">
        <v>15</v>
      </c>
      <c r="I6" s="128" t="s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2" customHeight="1">
      <c r="B7" s="15" t="s">
        <v>0</v>
      </c>
      <c r="C7" s="10" t="s">
        <v>1</v>
      </c>
      <c r="D7" s="9" t="s">
        <v>2</v>
      </c>
      <c r="E7" s="405"/>
      <c r="F7" s="44"/>
      <c r="G7" s="189" t="s">
        <v>22</v>
      </c>
      <c r="H7" s="60">
        <v>2007</v>
      </c>
      <c r="I7" s="129" t="s">
        <v>26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2" customHeight="1" thickBot="1">
      <c r="B8" s="6"/>
      <c r="C8" s="7"/>
      <c r="D8" s="8"/>
      <c r="E8" s="7"/>
      <c r="F8" s="125">
        <v>2006</v>
      </c>
      <c r="G8" s="103">
        <v>2006</v>
      </c>
      <c r="H8" s="155"/>
      <c r="I8" s="126" t="s">
        <v>82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2:9" s="38" customFormat="1" ht="18" customHeight="1" thickBot="1">
      <c r="B9" s="300">
        <v>851</v>
      </c>
      <c r="C9" s="301">
        <v>85153</v>
      </c>
      <c r="D9" s="19"/>
      <c r="E9" s="315" t="s">
        <v>98</v>
      </c>
      <c r="F9" s="25">
        <f>SUM(F10:F11)</f>
        <v>0</v>
      </c>
      <c r="G9" s="196">
        <f>SUM(G10:G11)</f>
        <v>0</v>
      </c>
      <c r="H9" s="25">
        <f>SUM(H10:H11)</f>
        <v>20000</v>
      </c>
      <c r="I9" s="249"/>
    </row>
    <row r="10" spans="2:9" s="38" customFormat="1" ht="15" customHeight="1">
      <c r="B10" s="52"/>
      <c r="C10" s="53"/>
      <c r="D10" s="96">
        <v>4210</v>
      </c>
      <c r="E10" s="332" t="s">
        <v>7</v>
      </c>
      <c r="F10" s="333"/>
      <c r="G10" s="334"/>
      <c r="H10" s="334">
        <v>8000</v>
      </c>
      <c r="I10" s="249"/>
    </row>
    <row r="11" spans="2:9" s="38" customFormat="1" ht="12" customHeight="1">
      <c r="B11" s="54"/>
      <c r="C11" s="33"/>
      <c r="D11" s="231">
        <v>4300</v>
      </c>
      <c r="E11" s="230" t="s">
        <v>8</v>
      </c>
      <c r="F11" s="335"/>
      <c r="G11" s="335"/>
      <c r="H11" s="335">
        <v>12000</v>
      </c>
      <c r="I11" s="336"/>
    </row>
    <row r="12" spans="2:9" s="38" customFormat="1" ht="22.5" customHeight="1" thickBot="1">
      <c r="B12" s="354">
        <v>85154</v>
      </c>
      <c r="C12" s="355"/>
      <c r="D12" s="355"/>
      <c r="E12" s="138" t="s">
        <v>108</v>
      </c>
      <c r="F12" s="137"/>
      <c r="G12" s="137"/>
      <c r="H12" s="137"/>
      <c r="I12" s="252"/>
    </row>
    <row r="13" spans="2:9" ht="15" customHeight="1">
      <c r="B13" s="356">
        <v>851</v>
      </c>
      <c r="C13" s="358">
        <v>85154</v>
      </c>
      <c r="D13" s="360">
        <v>2820</v>
      </c>
      <c r="E13" s="350" t="s">
        <v>101</v>
      </c>
      <c r="F13" s="352">
        <f>F15+F16</f>
        <v>0</v>
      </c>
      <c r="G13" s="352">
        <f>G15+G16</f>
        <v>0</v>
      </c>
      <c r="H13" s="352">
        <f>H15+H16</f>
        <v>80000</v>
      </c>
      <c r="I13" s="348"/>
    </row>
    <row r="14" spans="2:9" ht="15" customHeight="1">
      <c r="B14" s="357"/>
      <c r="C14" s="359"/>
      <c r="D14" s="361"/>
      <c r="E14" s="351"/>
      <c r="F14" s="353"/>
      <c r="G14" s="353"/>
      <c r="H14" s="353"/>
      <c r="I14" s="349"/>
    </row>
    <row r="15" spans="2:9" ht="12.75" customHeight="1">
      <c r="B15" s="16"/>
      <c r="C15" s="17"/>
      <c r="D15" s="18"/>
      <c r="E15" s="321" t="s">
        <v>102</v>
      </c>
      <c r="F15" s="21"/>
      <c r="G15" s="40"/>
      <c r="H15" s="63"/>
      <c r="I15" s="254"/>
    </row>
    <row r="16" spans="2:9" ht="15" customHeight="1">
      <c r="B16" s="232"/>
      <c r="C16" s="14"/>
      <c r="D16" s="14"/>
      <c r="E16" s="320" t="s">
        <v>103</v>
      </c>
      <c r="F16" s="68"/>
      <c r="G16" s="163"/>
      <c r="H16" s="163">
        <v>80000</v>
      </c>
      <c r="I16" s="255"/>
    </row>
    <row r="17" spans="2:25" ht="21" customHeight="1">
      <c r="B17" s="281">
        <v>851</v>
      </c>
      <c r="C17" s="282">
        <v>85154</v>
      </c>
      <c r="D17" s="231">
        <v>4010</v>
      </c>
      <c r="E17" s="34" t="s">
        <v>4</v>
      </c>
      <c r="F17" s="71">
        <f>SUM(F18:F21)</f>
        <v>0</v>
      </c>
      <c r="G17" s="164">
        <f>SUM(G18:G21)</f>
        <v>0</v>
      </c>
      <c r="H17" s="71">
        <f>SUM(H18:H21)</f>
        <v>0</v>
      </c>
      <c r="I17" s="2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2:9" s="38" customFormat="1" ht="14.25" customHeight="1">
      <c r="B18" s="283"/>
      <c r="C18" s="284"/>
      <c r="D18" s="33"/>
      <c r="E18" s="130" t="s">
        <v>111</v>
      </c>
      <c r="F18" s="43"/>
      <c r="G18" s="157"/>
      <c r="H18" s="157"/>
      <c r="I18" s="254"/>
    </row>
    <row r="19" spans="2:9" s="38" customFormat="1" ht="12.75" customHeight="1">
      <c r="B19" s="283"/>
      <c r="C19" s="284"/>
      <c r="D19" s="33"/>
      <c r="E19" s="318" t="s">
        <v>62</v>
      </c>
      <c r="F19" s="65"/>
      <c r="G19" s="165"/>
      <c r="H19" s="165"/>
      <c r="I19" s="257"/>
    </row>
    <row r="20" spans="2:9" ht="11.25" customHeight="1">
      <c r="B20" s="283"/>
      <c r="C20" s="285"/>
      <c r="D20" s="33"/>
      <c r="E20" s="318" t="s">
        <v>17</v>
      </c>
      <c r="F20" s="113"/>
      <c r="G20" s="165"/>
      <c r="H20" s="165"/>
      <c r="I20" s="257"/>
    </row>
    <row r="21" spans="2:9" ht="12.75">
      <c r="B21" s="283"/>
      <c r="C21" s="285"/>
      <c r="D21" s="33"/>
      <c r="E21" s="318" t="s">
        <v>90</v>
      </c>
      <c r="F21" s="114"/>
      <c r="G21" s="157"/>
      <c r="H21" s="157"/>
      <c r="I21" s="258"/>
    </row>
    <row r="22" spans="2:9" ht="14.25">
      <c r="B22" s="281">
        <v>851</v>
      </c>
      <c r="C22" s="282">
        <v>85154</v>
      </c>
      <c r="D22" s="231">
        <v>4040</v>
      </c>
      <c r="E22" s="34" t="s">
        <v>109</v>
      </c>
      <c r="F22" s="71"/>
      <c r="G22" s="164"/>
      <c r="H22" s="164"/>
      <c r="I22" s="256"/>
    </row>
    <row r="23" spans="2:9" ht="14.25">
      <c r="B23" s="281">
        <v>851</v>
      </c>
      <c r="C23" s="282">
        <v>85154</v>
      </c>
      <c r="D23" s="231">
        <v>4110</v>
      </c>
      <c r="E23" s="34" t="s">
        <v>5</v>
      </c>
      <c r="F23" s="73"/>
      <c r="G23" s="166"/>
      <c r="H23" s="166"/>
      <c r="I23" s="256"/>
    </row>
    <row r="24" spans="2:9" ht="14.25">
      <c r="B24" s="281">
        <v>851</v>
      </c>
      <c r="C24" s="282">
        <v>85154</v>
      </c>
      <c r="D24" s="231">
        <v>4120</v>
      </c>
      <c r="E24" s="34" t="s">
        <v>6</v>
      </c>
      <c r="F24" s="73"/>
      <c r="G24" s="166"/>
      <c r="H24" s="166"/>
      <c r="I24" s="256"/>
    </row>
    <row r="25" spans="2:9" ht="14.25">
      <c r="B25" s="281">
        <v>851</v>
      </c>
      <c r="C25" s="282">
        <v>85154</v>
      </c>
      <c r="D25" s="231">
        <v>4170</v>
      </c>
      <c r="E25" s="34" t="s">
        <v>23</v>
      </c>
      <c r="F25" s="71">
        <f>F26+F27</f>
        <v>0</v>
      </c>
      <c r="G25" s="71">
        <f>G26+G27</f>
        <v>0</v>
      </c>
      <c r="H25" s="71">
        <f>H26+H27</f>
        <v>60000</v>
      </c>
      <c r="I25" s="256"/>
    </row>
    <row r="26" spans="2:9" s="38" customFormat="1" ht="14.25" customHeight="1">
      <c r="B26" s="283"/>
      <c r="C26" s="284"/>
      <c r="D26" s="33"/>
      <c r="E26" s="130" t="s">
        <v>99</v>
      </c>
      <c r="F26" s="43"/>
      <c r="G26" s="157"/>
      <c r="H26" s="157">
        <v>15000</v>
      </c>
      <c r="I26" s="254"/>
    </row>
    <row r="27" spans="2:9" s="38" customFormat="1" ht="12.75" customHeight="1">
      <c r="B27" s="283"/>
      <c r="C27" s="284"/>
      <c r="D27" s="33"/>
      <c r="E27" s="318" t="s">
        <v>100</v>
      </c>
      <c r="F27" s="65"/>
      <c r="G27" s="165"/>
      <c r="H27" s="165">
        <v>45000</v>
      </c>
      <c r="I27" s="257"/>
    </row>
    <row r="28" spans="2:9" ht="14.25">
      <c r="B28" s="281">
        <v>851</v>
      </c>
      <c r="C28" s="282">
        <v>85154</v>
      </c>
      <c r="D28" s="231">
        <v>4210</v>
      </c>
      <c r="E28" s="34" t="s">
        <v>7</v>
      </c>
      <c r="F28" s="73">
        <f>SUM(F29:F35)</f>
        <v>0</v>
      </c>
      <c r="G28" s="166">
        <f>SUM(G29:G35)</f>
        <v>0</v>
      </c>
      <c r="H28" s="73">
        <f>SUM(H29:H35)</f>
        <v>12000</v>
      </c>
      <c r="I28" s="256"/>
    </row>
    <row r="29" spans="2:9" ht="12.75">
      <c r="B29" s="283"/>
      <c r="C29" s="285"/>
      <c r="D29" s="20"/>
      <c r="E29" s="316" t="s">
        <v>95</v>
      </c>
      <c r="F29" s="115"/>
      <c r="G29" s="195"/>
      <c r="H29" s="115"/>
      <c r="I29" s="254"/>
    </row>
    <row r="30" spans="2:9" ht="12.75">
      <c r="B30" s="283"/>
      <c r="C30" s="285"/>
      <c r="D30" s="20"/>
      <c r="E30" s="317" t="s">
        <v>66</v>
      </c>
      <c r="F30" s="139"/>
      <c r="G30" s="200"/>
      <c r="H30" s="139"/>
      <c r="I30" s="257"/>
    </row>
    <row r="31" spans="2:9" ht="12.75">
      <c r="B31" s="283"/>
      <c r="C31" s="285"/>
      <c r="D31" s="20"/>
      <c r="E31" s="318" t="s">
        <v>63</v>
      </c>
      <c r="F31" s="116"/>
      <c r="G31" s="201"/>
      <c r="H31" s="116"/>
      <c r="I31" s="257"/>
    </row>
    <row r="32" spans="2:9" ht="12.75">
      <c r="B32" s="283"/>
      <c r="C32" s="285"/>
      <c r="D32" s="20"/>
      <c r="E32" s="318" t="s">
        <v>67</v>
      </c>
      <c r="F32" s="116"/>
      <c r="G32" s="201"/>
      <c r="H32" s="116"/>
      <c r="I32" s="257"/>
    </row>
    <row r="33" spans="2:9" ht="12.75">
      <c r="B33" s="283"/>
      <c r="C33" s="285"/>
      <c r="D33" s="20"/>
      <c r="E33" s="318" t="s">
        <v>64</v>
      </c>
      <c r="F33" s="116"/>
      <c r="G33" s="201"/>
      <c r="H33" s="116"/>
      <c r="I33" s="257"/>
    </row>
    <row r="34" spans="2:9" ht="12.75">
      <c r="B34" s="283"/>
      <c r="C34" s="285"/>
      <c r="D34" s="20"/>
      <c r="E34" s="319" t="s">
        <v>65</v>
      </c>
      <c r="F34" s="82"/>
      <c r="G34" s="161"/>
      <c r="H34" s="82"/>
      <c r="I34" s="257"/>
    </row>
    <row r="35" spans="2:9" ht="12.75">
      <c r="B35" s="283"/>
      <c r="C35" s="285"/>
      <c r="D35" s="20"/>
      <c r="E35" s="320" t="s">
        <v>24</v>
      </c>
      <c r="F35" s="77"/>
      <c r="G35" s="202"/>
      <c r="H35" s="77">
        <v>12000</v>
      </c>
      <c r="I35" s="258"/>
    </row>
    <row r="36" spans="2:9" ht="14.25">
      <c r="B36" s="281">
        <v>851</v>
      </c>
      <c r="C36" s="282">
        <v>85154</v>
      </c>
      <c r="D36" s="231">
        <v>4260</v>
      </c>
      <c r="E36" s="34" t="s">
        <v>104</v>
      </c>
      <c r="F36" s="71">
        <v>0</v>
      </c>
      <c r="G36" s="164">
        <v>0</v>
      </c>
      <c r="H36" s="164">
        <v>12000</v>
      </c>
      <c r="I36" s="256"/>
    </row>
    <row r="37" spans="2:9" ht="14.25">
      <c r="B37" s="281">
        <v>851</v>
      </c>
      <c r="C37" s="282">
        <v>85154</v>
      </c>
      <c r="D37" s="231">
        <v>4300</v>
      </c>
      <c r="E37" s="34" t="s">
        <v>8</v>
      </c>
      <c r="F37" s="71">
        <f>SUM(F38:F44)</f>
        <v>0</v>
      </c>
      <c r="G37" s="164">
        <f>SUM(G38:G44)</f>
        <v>0</v>
      </c>
      <c r="H37" s="71">
        <f>SUM(H38:H44)</f>
        <v>63000</v>
      </c>
      <c r="I37" s="256"/>
    </row>
    <row r="38" spans="2:9" ht="12.75">
      <c r="B38" s="16"/>
      <c r="C38" s="17"/>
      <c r="D38" s="20"/>
      <c r="E38" s="316" t="s">
        <v>44</v>
      </c>
      <c r="F38" s="63"/>
      <c r="G38" s="190"/>
      <c r="H38" s="63"/>
      <c r="I38" s="254"/>
    </row>
    <row r="39" spans="2:9" ht="12.75">
      <c r="B39" s="16"/>
      <c r="C39" s="17"/>
      <c r="D39" s="20"/>
      <c r="E39" s="318" t="s">
        <v>9</v>
      </c>
      <c r="F39" s="65"/>
      <c r="G39" s="165"/>
      <c r="H39" s="65"/>
      <c r="I39" s="257"/>
    </row>
    <row r="40" spans="2:9" ht="12.75">
      <c r="B40" s="16"/>
      <c r="C40" s="17"/>
      <c r="D40" s="20"/>
      <c r="E40" s="318" t="s">
        <v>68</v>
      </c>
      <c r="F40" s="65"/>
      <c r="G40" s="165"/>
      <c r="H40" s="65"/>
      <c r="I40" s="257"/>
    </row>
    <row r="41" spans="2:9" ht="12.75">
      <c r="B41" s="16"/>
      <c r="C41" s="17"/>
      <c r="D41" s="20"/>
      <c r="E41" s="318" t="s">
        <v>105</v>
      </c>
      <c r="F41" s="65"/>
      <c r="G41" s="165"/>
      <c r="H41" s="65">
        <v>50000</v>
      </c>
      <c r="I41" s="257"/>
    </row>
    <row r="42" spans="2:9" ht="12.75">
      <c r="B42" s="16"/>
      <c r="C42" s="17"/>
      <c r="D42" s="20"/>
      <c r="E42" s="318" t="s">
        <v>45</v>
      </c>
      <c r="F42" s="65"/>
      <c r="G42" s="165"/>
      <c r="H42" s="65"/>
      <c r="I42" s="257"/>
    </row>
    <row r="43" spans="2:9" ht="12.75">
      <c r="B43" s="16"/>
      <c r="C43" s="17"/>
      <c r="D43" s="20"/>
      <c r="E43" s="318" t="s">
        <v>69</v>
      </c>
      <c r="F43" s="65"/>
      <c r="G43" s="165"/>
      <c r="H43" s="65">
        <v>3000</v>
      </c>
      <c r="I43" s="257"/>
    </row>
    <row r="44" spans="2:9" ht="12.75">
      <c r="B44" s="16"/>
      <c r="C44" s="17"/>
      <c r="D44" s="20"/>
      <c r="E44" s="319" t="s">
        <v>10</v>
      </c>
      <c r="F44" s="69"/>
      <c r="G44" s="203"/>
      <c r="H44" s="69">
        <v>10000</v>
      </c>
      <c r="I44" s="257"/>
    </row>
    <row r="45" spans="2:9" ht="9.75" customHeight="1">
      <c r="B45" s="342">
        <v>851</v>
      </c>
      <c r="C45" s="344">
        <v>85154</v>
      </c>
      <c r="D45" s="346">
        <v>4360</v>
      </c>
      <c r="E45" s="330" t="s">
        <v>88</v>
      </c>
      <c r="F45" s="21"/>
      <c r="G45" s="156"/>
      <c r="H45" s="21"/>
      <c r="I45" s="256"/>
    </row>
    <row r="46" spans="2:9" ht="12.75">
      <c r="B46" s="343"/>
      <c r="C46" s="345"/>
      <c r="D46" s="347"/>
      <c r="E46" s="331" t="s">
        <v>106</v>
      </c>
      <c r="F46" s="184">
        <v>0</v>
      </c>
      <c r="G46" s="215">
        <v>0</v>
      </c>
      <c r="H46" s="184">
        <v>1500</v>
      </c>
      <c r="I46" s="256"/>
    </row>
    <row r="47" spans="2:9" ht="9.75" customHeight="1">
      <c r="B47" s="342">
        <v>851</v>
      </c>
      <c r="C47" s="344">
        <v>85154</v>
      </c>
      <c r="D47" s="346">
        <v>4370</v>
      </c>
      <c r="E47" s="179" t="s">
        <v>88</v>
      </c>
      <c r="F47" s="43"/>
      <c r="G47" s="156"/>
      <c r="H47" s="21"/>
      <c r="I47" s="256"/>
    </row>
    <row r="48" spans="2:9" ht="12.75">
      <c r="B48" s="343"/>
      <c r="C48" s="345"/>
      <c r="D48" s="347"/>
      <c r="E48" s="179" t="s">
        <v>89</v>
      </c>
      <c r="F48" s="214">
        <v>0</v>
      </c>
      <c r="G48" s="215">
        <v>0</v>
      </c>
      <c r="H48" s="184">
        <v>1500</v>
      </c>
      <c r="I48" s="256"/>
    </row>
    <row r="49" spans="2:9" ht="14.25">
      <c r="B49" s="281">
        <v>851</v>
      </c>
      <c r="C49" s="282">
        <v>85154</v>
      </c>
      <c r="D49" s="231">
        <v>4400</v>
      </c>
      <c r="E49" s="34" t="s">
        <v>91</v>
      </c>
      <c r="F49" s="140">
        <v>0</v>
      </c>
      <c r="G49" s="141">
        <v>0</v>
      </c>
      <c r="H49" s="140">
        <v>20000</v>
      </c>
      <c r="I49" s="256"/>
    </row>
    <row r="50" spans="2:9" ht="14.25">
      <c r="B50" s="281">
        <v>851</v>
      </c>
      <c r="C50" s="282">
        <v>85154</v>
      </c>
      <c r="D50" s="231">
        <v>4410</v>
      </c>
      <c r="E50" s="34" t="s">
        <v>11</v>
      </c>
      <c r="F50" s="140"/>
      <c r="G50" s="141"/>
      <c r="H50" s="140"/>
      <c r="I50" s="256"/>
    </row>
    <row r="51" spans="2:9" ht="14.25">
      <c r="B51" s="281">
        <v>851</v>
      </c>
      <c r="C51" s="282">
        <v>85154</v>
      </c>
      <c r="D51" s="231">
        <v>4430</v>
      </c>
      <c r="E51" s="34" t="s">
        <v>12</v>
      </c>
      <c r="F51" s="140"/>
      <c r="G51" s="141"/>
      <c r="H51" s="140"/>
      <c r="I51" s="256"/>
    </row>
    <row r="52" spans="2:9" ht="14.25">
      <c r="B52" s="281">
        <v>851</v>
      </c>
      <c r="C52" s="282">
        <v>85154</v>
      </c>
      <c r="D52" s="231">
        <v>4440</v>
      </c>
      <c r="E52" s="34" t="s">
        <v>13</v>
      </c>
      <c r="F52" s="140"/>
      <c r="G52" s="141"/>
      <c r="H52" s="140"/>
      <c r="I52" s="256"/>
    </row>
    <row r="53" spans="2:9" ht="14.25">
      <c r="B53" s="281">
        <v>851</v>
      </c>
      <c r="C53" s="282">
        <v>85154</v>
      </c>
      <c r="D53" s="231">
        <v>4700</v>
      </c>
      <c r="E53" s="219" t="s">
        <v>97</v>
      </c>
      <c r="F53" s="140"/>
      <c r="G53" s="141"/>
      <c r="H53" s="140"/>
      <c r="I53" s="256"/>
    </row>
    <row r="54" spans="2:9" ht="12" customHeight="1">
      <c r="B54" s="342">
        <v>851</v>
      </c>
      <c r="C54" s="344">
        <v>85154</v>
      </c>
      <c r="D54" s="346">
        <v>4740</v>
      </c>
      <c r="E54" s="72" t="s">
        <v>84</v>
      </c>
      <c r="F54" s="173"/>
      <c r="G54" s="175"/>
      <c r="H54" s="173"/>
      <c r="I54" s="256"/>
    </row>
    <row r="55" spans="2:9" ht="12" customHeight="1">
      <c r="B55" s="343"/>
      <c r="C55" s="345"/>
      <c r="D55" s="347"/>
      <c r="E55" s="236" t="s">
        <v>85</v>
      </c>
      <c r="F55" s="174"/>
      <c r="G55" s="176"/>
      <c r="H55" s="174"/>
      <c r="I55" s="256"/>
    </row>
    <row r="56" spans="2:9" ht="13.5" customHeight="1">
      <c r="B56" s="342">
        <v>851</v>
      </c>
      <c r="C56" s="344">
        <v>85154</v>
      </c>
      <c r="D56" s="346">
        <v>4750</v>
      </c>
      <c r="E56" s="72" t="s">
        <v>87</v>
      </c>
      <c r="F56" s="173"/>
      <c r="G56" s="167"/>
      <c r="H56" s="173"/>
      <c r="I56" s="256"/>
    </row>
    <row r="57" spans="2:9" ht="11.25" customHeight="1">
      <c r="B57" s="343"/>
      <c r="C57" s="345"/>
      <c r="D57" s="347"/>
      <c r="E57" s="236" t="s">
        <v>86</v>
      </c>
      <c r="F57" s="174"/>
      <c r="G57" s="178"/>
      <c r="H57" s="174"/>
      <c r="I57" s="256"/>
    </row>
    <row r="58" spans="2:9" ht="15" thickBot="1">
      <c r="B58" s="281">
        <v>851</v>
      </c>
      <c r="C58" s="282">
        <v>85154</v>
      </c>
      <c r="D58" s="234">
        <v>6060</v>
      </c>
      <c r="E58" s="117" t="s">
        <v>96</v>
      </c>
      <c r="F58" s="142">
        <v>0</v>
      </c>
      <c r="G58" s="143">
        <v>0</v>
      </c>
      <c r="H58" s="142">
        <v>50000</v>
      </c>
      <c r="I58" s="259"/>
    </row>
    <row r="59" spans="2:9" ht="21" customHeight="1" thickBot="1">
      <c r="B59" s="123"/>
      <c r="C59" s="124"/>
      <c r="D59" s="97"/>
      <c r="E59" s="86" t="s">
        <v>107</v>
      </c>
      <c r="F59" s="144">
        <f>F13+F17+F22+F23+F24+F25+F28+F36+F37+F46+F48+F49+F50+F51+F52+F53+F55+F57+F58</f>
        <v>0</v>
      </c>
      <c r="G59" s="144">
        <f>G13+G17+G22+G23+G24+G25+G28+G36+G37+G46+G48+G49+G50+G51+G52+G53+G55+G57+G58</f>
        <v>0</v>
      </c>
      <c r="H59" s="144">
        <f>H13+H17+H22+H23+H24+H25+H28+H36+H37+H46+H48+H49+H50+H51+H52+H53+H55+H57+H58</f>
        <v>300000</v>
      </c>
      <c r="I59" s="260"/>
    </row>
    <row r="60" spans="2:25" ht="12" customHeight="1">
      <c r="B60" s="15"/>
      <c r="C60" s="9"/>
      <c r="D60" s="9"/>
      <c r="E60" s="9"/>
      <c r="F60" s="223"/>
      <c r="G60" s="31"/>
      <c r="H60" s="31"/>
      <c r="I60" s="22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17.25" customHeight="1">
      <c r="B61" s="384">
        <v>85212</v>
      </c>
      <c r="C61" s="385"/>
      <c r="D61" s="386"/>
      <c r="E61" s="225" t="s">
        <v>46</v>
      </c>
      <c r="F61" s="220"/>
      <c r="G61" s="221"/>
      <c r="H61" s="221"/>
      <c r="I61" s="22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2:25" ht="13.5" customHeight="1" thickBot="1">
      <c r="B62" s="387"/>
      <c r="C62" s="388"/>
      <c r="D62" s="389"/>
      <c r="E62" s="226" t="s">
        <v>47</v>
      </c>
      <c r="F62" s="227"/>
      <c r="G62" s="228"/>
      <c r="H62" s="228"/>
      <c r="I62" s="22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2:25" s="36" customFormat="1" ht="12" customHeight="1">
      <c r="B63" s="356">
        <v>852</v>
      </c>
      <c r="C63" s="358">
        <v>85212</v>
      </c>
      <c r="D63" s="360">
        <v>3110</v>
      </c>
      <c r="E63" s="350" t="s">
        <v>48</v>
      </c>
      <c r="F63" s="380">
        <f>F65+F66+F67</f>
        <v>1029667</v>
      </c>
      <c r="G63" s="406">
        <f>G65+G66+G67</f>
        <v>980428.65</v>
      </c>
      <c r="H63" s="380">
        <f>H65+H66+H67</f>
        <v>1224000</v>
      </c>
      <c r="I63" s="382">
        <f>H63*100/G63</f>
        <v>124.84335295587292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2:25" s="38" customFormat="1" ht="7.5" customHeight="1">
      <c r="B64" s="394"/>
      <c r="C64" s="395"/>
      <c r="D64" s="396"/>
      <c r="E64" s="397"/>
      <c r="F64" s="381"/>
      <c r="G64" s="407"/>
      <c r="H64" s="381"/>
      <c r="I64" s="383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2:25" ht="12" customHeight="1">
      <c r="B65" s="292"/>
      <c r="C65" s="293"/>
      <c r="D65" s="95"/>
      <c r="E65" s="322" t="s">
        <v>27</v>
      </c>
      <c r="F65" s="63">
        <v>673667</v>
      </c>
      <c r="G65" s="64">
        <v>659140.8</v>
      </c>
      <c r="H65" s="190">
        <v>774000</v>
      </c>
      <c r="I65" s="254">
        <f>H65/G65*100</f>
        <v>117.42559404606723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12" customHeight="1">
      <c r="B66" s="302"/>
      <c r="C66" s="303"/>
      <c r="D66" s="20"/>
      <c r="E66" s="323" t="s">
        <v>28</v>
      </c>
      <c r="F66" s="65">
        <v>163482</v>
      </c>
      <c r="G66" s="66">
        <v>163482</v>
      </c>
      <c r="H66" s="165">
        <v>250000</v>
      </c>
      <c r="I66" s="257">
        <f aca="true" t="shared" si="0" ref="I66:I94">H66/G66*100</f>
        <v>152.92203423006814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12" customHeight="1">
      <c r="B67" s="302"/>
      <c r="C67" s="303"/>
      <c r="D67" s="20"/>
      <c r="E67" s="324" t="s">
        <v>29</v>
      </c>
      <c r="F67" s="69">
        <v>192518</v>
      </c>
      <c r="G67" s="70">
        <v>157805.85</v>
      </c>
      <c r="H67" s="203">
        <v>200000</v>
      </c>
      <c r="I67" s="258">
        <f t="shared" si="0"/>
        <v>126.73801383155315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s="38" customFormat="1" ht="17.25" customHeight="1">
      <c r="B68" s="281">
        <v>852</v>
      </c>
      <c r="C68" s="282">
        <v>85212</v>
      </c>
      <c r="D68" s="231">
        <v>4010</v>
      </c>
      <c r="E68" s="34" t="s">
        <v>56</v>
      </c>
      <c r="F68" s="104">
        <f>SUM(F69:F70)</f>
        <v>54274</v>
      </c>
      <c r="G68" s="193">
        <f>SUM(G69:G70)</f>
        <v>36406.78</v>
      </c>
      <c r="H68" s="104">
        <f>SUM(H69:H70)</f>
        <v>60000</v>
      </c>
      <c r="I68" s="258">
        <f t="shared" si="0"/>
        <v>164.80446773925078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2:25" ht="12" customHeight="1">
      <c r="B69" s="302"/>
      <c r="C69" s="312"/>
      <c r="D69" s="33"/>
      <c r="E69" s="325" t="s">
        <v>49</v>
      </c>
      <c r="F69" s="21">
        <v>32670</v>
      </c>
      <c r="G69" s="190">
        <v>14802.78</v>
      </c>
      <c r="H69" s="190">
        <v>32120</v>
      </c>
      <c r="I69" s="254">
        <f t="shared" si="0"/>
        <v>216.98626879545597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2:25" ht="12" customHeight="1">
      <c r="B70" s="302"/>
      <c r="C70" s="312"/>
      <c r="D70" s="33"/>
      <c r="E70" s="320" t="s">
        <v>50</v>
      </c>
      <c r="F70" s="68">
        <v>21604</v>
      </c>
      <c r="G70" s="194">
        <v>21604</v>
      </c>
      <c r="H70" s="157">
        <v>27880</v>
      </c>
      <c r="I70" s="251">
        <f t="shared" si="0"/>
        <v>129.05017589335307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s="42" customFormat="1" ht="16.5" customHeight="1">
      <c r="B71" s="313">
        <v>852</v>
      </c>
      <c r="C71" s="314">
        <v>85212</v>
      </c>
      <c r="D71" s="235">
        <v>4040</v>
      </c>
      <c r="E71" s="72" t="s">
        <v>110</v>
      </c>
      <c r="F71" s="105">
        <v>2658</v>
      </c>
      <c r="G71" s="158">
        <v>2621.9</v>
      </c>
      <c r="H71" s="158">
        <v>3100</v>
      </c>
      <c r="I71" s="258">
        <f t="shared" si="0"/>
        <v>118.23486784392998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2:25" s="38" customFormat="1" ht="16.5" customHeight="1">
      <c r="B72" s="281">
        <v>852</v>
      </c>
      <c r="C72" s="282">
        <v>85212</v>
      </c>
      <c r="D72" s="231">
        <v>4110</v>
      </c>
      <c r="E72" s="34" t="s">
        <v>5</v>
      </c>
      <c r="F72" s="106">
        <f>SUM(F73:F74)</f>
        <v>21560</v>
      </c>
      <c r="G72" s="159">
        <f>SUM(G73:G74)</f>
        <v>12905.98</v>
      </c>
      <c r="H72" s="106">
        <f>SUM(H73:H74)</f>
        <v>22010</v>
      </c>
      <c r="I72" s="258">
        <f t="shared" si="0"/>
        <v>170.54109800263134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2:25" ht="12" customHeight="1">
      <c r="B73" s="302"/>
      <c r="C73" s="303"/>
      <c r="D73" s="20"/>
      <c r="E73" s="130" t="s">
        <v>52</v>
      </c>
      <c r="F73" s="76">
        <v>11000</v>
      </c>
      <c r="G73" s="75">
        <v>6623.28</v>
      </c>
      <c r="H73" s="195">
        <v>11200</v>
      </c>
      <c r="I73" s="254">
        <f t="shared" si="0"/>
        <v>169.10050609365751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2:25" ht="12" customHeight="1">
      <c r="B74" s="302"/>
      <c r="C74" s="303"/>
      <c r="D74" s="20"/>
      <c r="E74" s="130" t="s">
        <v>53</v>
      </c>
      <c r="F74" s="77">
        <v>10560</v>
      </c>
      <c r="G74" s="78">
        <v>6282.7</v>
      </c>
      <c r="H74" s="204">
        <v>10810</v>
      </c>
      <c r="I74" s="251">
        <f t="shared" si="0"/>
        <v>172.0597832142232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2:25" s="38" customFormat="1" ht="14.25" customHeight="1">
      <c r="B75" s="281">
        <v>852</v>
      </c>
      <c r="C75" s="282">
        <v>852</v>
      </c>
      <c r="D75" s="231">
        <v>4120</v>
      </c>
      <c r="E75" s="34" t="s">
        <v>51</v>
      </c>
      <c r="F75" s="106">
        <f>SUM(F76:F77)</f>
        <v>1600</v>
      </c>
      <c r="G75" s="159">
        <f>SUM(G76:G77)</f>
        <v>915.25</v>
      </c>
      <c r="H75" s="106">
        <f>SUM(H76:H77)</f>
        <v>1600</v>
      </c>
      <c r="I75" s="258">
        <f t="shared" si="0"/>
        <v>174.81562414640808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2:25" ht="12" customHeight="1">
      <c r="B76" s="302"/>
      <c r="C76" s="303"/>
      <c r="D76" s="20"/>
      <c r="E76" s="131" t="s">
        <v>54</v>
      </c>
      <c r="F76" s="74">
        <v>1600</v>
      </c>
      <c r="G76" s="75">
        <v>915.25</v>
      </c>
      <c r="H76" s="195">
        <v>1600</v>
      </c>
      <c r="I76" s="254">
        <f t="shared" si="0"/>
        <v>174.81562414640808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ht="12" customHeight="1">
      <c r="B77" s="302"/>
      <c r="C77" s="303"/>
      <c r="D77" s="20"/>
      <c r="E77" s="67"/>
      <c r="F77" s="79"/>
      <c r="G77" s="80"/>
      <c r="H77" s="205"/>
      <c r="I77" s="25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2:25" s="38" customFormat="1" ht="17.25" customHeight="1">
      <c r="B78" s="281">
        <v>852</v>
      </c>
      <c r="C78" s="282">
        <v>85212</v>
      </c>
      <c r="D78" s="231">
        <v>4210</v>
      </c>
      <c r="E78" s="34" t="s">
        <v>7</v>
      </c>
      <c r="F78" s="159">
        <f>F79</f>
        <v>2368</v>
      </c>
      <c r="G78" s="159">
        <f>G79</f>
        <v>2368</v>
      </c>
      <c r="H78" s="159">
        <f>H79</f>
        <v>3000</v>
      </c>
      <c r="I78" s="258">
        <f t="shared" si="0"/>
        <v>126.6891891891892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2:9" ht="12.75">
      <c r="B79" s="302"/>
      <c r="C79" s="303"/>
      <c r="D79" s="20"/>
      <c r="E79" s="316" t="s">
        <v>93</v>
      </c>
      <c r="F79" s="115">
        <v>2368</v>
      </c>
      <c r="G79" s="195">
        <v>2368</v>
      </c>
      <c r="H79" s="115">
        <v>3000</v>
      </c>
      <c r="I79" s="258">
        <f t="shared" si="0"/>
        <v>126.6891891891892</v>
      </c>
    </row>
    <row r="80" spans="2:9" s="38" customFormat="1" ht="19.5" customHeight="1">
      <c r="B80" s="281">
        <v>852</v>
      </c>
      <c r="C80" s="282">
        <v>85212</v>
      </c>
      <c r="D80" s="231">
        <v>4300</v>
      </c>
      <c r="E80" s="34" t="s">
        <v>8</v>
      </c>
      <c r="F80" s="104">
        <f>SUM(F81:F84)</f>
        <v>5623</v>
      </c>
      <c r="G80" s="193">
        <f>SUM(G81:G84)</f>
        <v>5623</v>
      </c>
      <c r="H80" s="104">
        <f>SUM(H81:H84)</f>
        <v>7310</v>
      </c>
      <c r="I80" s="258">
        <f t="shared" si="0"/>
        <v>130.00177841010137</v>
      </c>
    </row>
    <row r="81" spans="2:9" ht="12.75">
      <c r="B81" s="302"/>
      <c r="C81" s="303"/>
      <c r="D81" s="20"/>
      <c r="E81" s="316" t="s">
        <v>44</v>
      </c>
      <c r="F81" s="63">
        <v>1100</v>
      </c>
      <c r="G81" s="190">
        <v>1100</v>
      </c>
      <c r="H81" s="63">
        <v>7310</v>
      </c>
      <c r="I81" s="254">
        <f t="shared" si="0"/>
        <v>664.5454545454545</v>
      </c>
    </row>
    <row r="82" spans="2:9" ht="12.75">
      <c r="B82" s="302"/>
      <c r="C82" s="303"/>
      <c r="D82" s="20"/>
      <c r="E82" s="318" t="s">
        <v>9</v>
      </c>
      <c r="F82" s="65">
        <v>1336.65</v>
      </c>
      <c r="G82" s="165">
        <v>1336.65</v>
      </c>
      <c r="H82" s="65">
        <v>0</v>
      </c>
      <c r="I82" s="257">
        <f t="shared" si="0"/>
        <v>0</v>
      </c>
    </row>
    <row r="83" spans="2:9" ht="12.75">
      <c r="B83" s="302"/>
      <c r="C83" s="303"/>
      <c r="D83" s="20"/>
      <c r="E83" s="319" t="s">
        <v>94</v>
      </c>
      <c r="F83" s="65">
        <v>1960.25</v>
      </c>
      <c r="G83" s="165">
        <v>1960.25</v>
      </c>
      <c r="H83" s="65">
        <v>0</v>
      </c>
      <c r="I83" s="257">
        <f t="shared" si="0"/>
        <v>0</v>
      </c>
    </row>
    <row r="84" spans="2:9" ht="12.75" customHeight="1">
      <c r="B84" s="302"/>
      <c r="C84" s="303"/>
      <c r="D84" s="20"/>
      <c r="E84" s="320" t="s">
        <v>55</v>
      </c>
      <c r="F84" s="43">
        <v>1226.1</v>
      </c>
      <c r="G84" s="48">
        <v>1226.1</v>
      </c>
      <c r="H84" s="68">
        <v>0</v>
      </c>
      <c r="I84" s="258">
        <f t="shared" si="0"/>
        <v>0</v>
      </c>
    </row>
    <row r="85" spans="2:9" ht="15" customHeight="1">
      <c r="B85" s="366">
        <v>852</v>
      </c>
      <c r="C85" s="368">
        <v>85212</v>
      </c>
      <c r="D85" s="370">
        <v>4370</v>
      </c>
      <c r="E85" s="179" t="s">
        <v>88</v>
      </c>
      <c r="F85" s="21"/>
      <c r="G85" s="40"/>
      <c r="H85" s="21"/>
      <c r="I85" s="256"/>
    </row>
    <row r="86" spans="2:9" ht="15" customHeight="1">
      <c r="B86" s="367"/>
      <c r="C86" s="369"/>
      <c r="D86" s="371"/>
      <c r="E86" s="179" t="s">
        <v>89</v>
      </c>
      <c r="F86" s="184">
        <v>0</v>
      </c>
      <c r="G86" s="216">
        <v>0</v>
      </c>
      <c r="H86" s="184">
        <v>3000</v>
      </c>
      <c r="I86" s="251" t="e">
        <f t="shared" si="0"/>
        <v>#DIV/0!</v>
      </c>
    </row>
    <row r="87" spans="2:9" ht="14.25">
      <c r="B87" s="281">
        <v>852</v>
      </c>
      <c r="C87" s="282">
        <v>85212</v>
      </c>
      <c r="D87" s="231">
        <v>4400</v>
      </c>
      <c r="E87" s="34" t="s">
        <v>91</v>
      </c>
      <c r="F87" s="140">
        <v>0</v>
      </c>
      <c r="G87" s="141">
        <v>0</v>
      </c>
      <c r="H87" s="140">
        <v>18000</v>
      </c>
      <c r="I87" s="251" t="e">
        <f t="shared" si="0"/>
        <v>#DIV/0!</v>
      </c>
    </row>
    <row r="88" spans="2:9" s="38" customFormat="1" ht="18" customHeight="1">
      <c r="B88" s="281">
        <v>852</v>
      </c>
      <c r="C88" s="282">
        <v>85212</v>
      </c>
      <c r="D88" s="231">
        <v>4440</v>
      </c>
      <c r="E88" s="34" t="s">
        <v>13</v>
      </c>
      <c r="F88" s="106">
        <v>1086</v>
      </c>
      <c r="G88" s="107">
        <v>1086</v>
      </c>
      <c r="H88" s="159">
        <v>1531</v>
      </c>
      <c r="I88" s="251">
        <f t="shared" si="0"/>
        <v>140.97605893186002</v>
      </c>
    </row>
    <row r="89" spans="2:9" s="38" customFormat="1" ht="15" customHeight="1">
      <c r="B89" s="372">
        <v>852</v>
      </c>
      <c r="C89" s="374">
        <v>85212</v>
      </c>
      <c r="D89" s="346">
        <v>4740</v>
      </c>
      <c r="E89" s="72" t="s">
        <v>84</v>
      </c>
      <c r="F89" s="173"/>
      <c r="G89" s="175"/>
      <c r="H89" s="173"/>
      <c r="I89" s="256"/>
    </row>
    <row r="90" spans="2:9" s="38" customFormat="1" ht="14.25" customHeight="1">
      <c r="B90" s="373"/>
      <c r="C90" s="375"/>
      <c r="D90" s="347"/>
      <c r="E90" s="236" t="s">
        <v>85</v>
      </c>
      <c r="F90" s="177">
        <v>0</v>
      </c>
      <c r="G90" s="178">
        <v>0</v>
      </c>
      <c r="H90" s="174">
        <v>5000</v>
      </c>
      <c r="I90" s="251" t="e">
        <f t="shared" si="0"/>
        <v>#DIV/0!</v>
      </c>
    </row>
    <row r="91" spans="2:9" s="38" customFormat="1" ht="14.25" customHeight="1">
      <c r="B91" s="372">
        <v>852</v>
      </c>
      <c r="C91" s="374">
        <v>85212</v>
      </c>
      <c r="D91" s="346">
        <v>4750</v>
      </c>
      <c r="E91" s="72" t="s">
        <v>87</v>
      </c>
      <c r="F91" s="173"/>
      <c r="G91" s="167"/>
      <c r="H91" s="173"/>
      <c r="I91" s="256"/>
    </row>
    <row r="92" spans="2:9" s="38" customFormat="1" ht="13.5" customHeight="1">
      <c r="B92" s="373"/>
      <c r="C92" s="375"/>
      <c r="D92" s="347"/>
      <c r="E92" s="237" t="s">
        <v>86</v>
      </c>
      <c r="F92" s="174">
        <f>F93</f>
        <v>0</v>
      </c>
      <c r="G92" s="176">
        <f>G93</f>
        <v>0</v>
      </c>
      <c r="H92" s="174">
        <f>H93</f>
        <v>1500</v>
      </c>
      <c r="I92" s="251" t="e">
        <f t="shared" si="0"/>
        <v>#DIV/0!</v>
      </c>
    </row>
    <row r="93" spans="2:9" s="38" customFormat="1" ht="15" customHeight="1" thickBot="1">
      <c r="B93" s="304"/>
      <c r="C93" s="305"/>
      <c r="D93" s="85"/>
      <c r="E93" s="326" t="s">
        <v>55</v>
      </c>
      <c r="F93" s="108">
        <v>0</v>
      </c>
      <c r="G93" s="109">
        <v>0</v>
      </c>
      <c r="H93" s="206">
        <v>1500</v>
      </c>
      <c r="I93" s="255" t="e">
        <f t="shared" si="0"/>
        <v>#DIV/0!</v>
      </c>
    </row>
    <row r="94" spans="2:9" s="49" customFormat="1" ht="25.5" customHeight="1" thickBot="1">
      <c r="B94" s="306"/>
      <c r="C94" s="307"/>
      <c r="D94" s="50"/>
      <c r="E94" s="187" t="s">
        <v>30</v>
      </c>
      <c r="F94" s="24">
        <f>F63+F68+F71+F72+F75+F78+F80+F86+F87+F88+F90+F92</f>
        <v>1118836</v>
      </c>
      <c r="G94" s="160">
        <f>G63+G68+G71+G72+G75+G78+G80+G86+G87+G88+G90+G92</f>
        <v>1042355.56</v>
      </c>
      <c r="H94" s="24">
        <f>H63+H68+H71+H72+H75+H78+H80+H86+H87+H88+H90+H92</f>
        <v>1350051</v>
      </c>
      <c r="I94" s="253">
        <f t="shared" si="0"/>
        <v>129.51924005662713</v>
      </c>
    </row>
    <row r="95" spans="2:9" s="49" customFormat="1" ht="10.5" customHeight="1">
      <c r="B95" s="308"/>
      <c r="C95" s="309"/>
      <c r="D95" s="26"/>
      <c r="E95" s="180"/>
      <c r="F95" s="29"/>
      <c r="G95" s="181"/>
      <c r="H95" s="207"/>
      <c r="I95" s="253"/>
    </row>
    <row r="96" spans="2:9" s="38" customFormat="1" ht="9" customHeight="1" thickBot="1">
      <c r="B96" s="310"/>
      <c r="C96" s="311"/>
      <c r="D96" s="26"/>
      <c r="E96" s="27"/>
      <c r="F96" s="108"/>
      <c r="G96" s="109"/>
      <c r="H96" s="206"/>
      <c r="I96" s="251"/>
    </row>
    <row r="97" spans="2:9" s="38" customFormat="1" ht="18" customHeight="1" thickBot="1">
      <c r="B97" s="300">
        <v>852</v>
      </c>
      <c r="C97" s="301">
        <v>85213</v>
      </c>
      <c r="D97" s="233">
        <v>4130</v>
      </c>
      <c r="E97" s="24" t="s">
        <v>121</v>
      </c>
      <c r="F97" s="25">
        <f>SUM(F98:F99)</f>
        <v>12000</v>
      </c>
      <c r="G97" s="196">
        <f>SUM(G98:G99)</f>
        <v>10741.24</v>
      </c>
      <c r="H97" s="25">
        <f>SUM(H98:H99)</f>
        <v>12000</v>
      </c>
      <c r="I97" s="249">
        <f>H97/G97*100</f>
        <v>111.71894492628411</v>
      </c>
    </row>
    <row r="98" spans="2:9" s="38" customFormat="1" ht="15" customHeight="1">
      <c r="B98" s="52"/>
      <c r="C98" s="53"/>
      <c r="D98" s="22"/>
      <c r="E98" s="114" t="s">
        <v>31</v>
      </c>
      <c r="F98" s="87">
        <v>12000</v>
      </c>
      <c r="G98" s="132">
        <v>9491.74</v>
      </c>
      <c r="H98" s="208">
        <v>10500</v>
      </c>
      <c r="I98" s="250">
        <f>H98/G98*100</f>
        <v>110.62249914135872</v>
      </c>
    </row>
    <row r="99" spans="2:9" s="38" customFormat="1" ht="12" customHeight="1" thickBot="1">
      <c r="B99" s="54"/>
      <c r="C99" s="33"/>
      <c r="D99" s="20"/>
      <c r="E99" s="327" t="s">
        <v>32</v>
      </c>
      <c r="F99" s="82"/>
      <c r="G99" s="161">
        <v>1249.5</v>
      </c>
      <c r="H99" s="161">
        <v>1500</v>
      </c>
      <c r="I99" s="251">
        <f>H99/G99*100</f>
        <v>120.04801920768307</v>
      </c>
    </row>
    <row r="100" spans="2:9" s="38" customFormat="1" ht="17.25" customHeight="1" thickBot="1">
      <c r="B100" s="89"/>
      <c r="C100" s="90"/>
      <c r="D100" s="91"/>
      <c r="E100" s="92"/>
      <c r="F100" s="93"/>
      <c r="G100" s="94"/>
      <c r="H100" s="209"/>
      <c r="I100" s="260"/>
    </row>
    <row r="101" spans="2:9" s="38" customFormat="1" ht="15.75" customHeight="1">
      <c r="B101" s="376">
        <v>85214</v>
      </c>
      <c r="C101" s="377"/>
      <c r="D101" s="390"/>
      <c r="E101" s="135" t="s">
        <v>33</v>
      </c>
      <c r="F101" s="87"/>
      <c r="G101" s="132"/>
      <c r="H101" s="208"/>
      <c r="I101" s="253"/>
    </row>
    <row r="102" spans="2:9" s="38" customFormat="1" ht="16.5" customHeight="1" thickBot="1">
      <c r="B102" s="378"/>
      <c r="C102" s="379"/>
      <c r="D102" s="391"/>
      <c r="E102" s="136" t="s">
        <v>57</v>
      </c>
      <c r="F102" s="133"/>
      <c r="G102" s="134"/>
      <c r="H102" s="210"/>
      <c r="I102" s="261"/>
    </row>
    <row r="103" spans="2:9" s="38" customFormat="1" ht="15" customHeight="1">
      <c r="B103" s="288">
        <v>852</v>
      </c>
      <c r="C103" s="289">
        <v>85214</v>
      </c>
      <c r="D103" s="96">
        <v>3110</v>
      </c>
      <c r="E103" s="238" t="s">
        <v>33</v>
      </c>
      <c r="F103" s="102">
        <f>F104+F105+F106</f>
        <v>396267.69</v>
      </c>
      <c r="G103" s="197">
        <f>G104+G105+G106</f>
        <v>387410.34</v>
      </c>
      <c r="H103" s="191">
        <f>H104+H105+H106</f>
        <v>398000</v>
      </c>
      <c r="I103" s="262">
        <f>H103*100/G103</f>
        <v>102.73344795082134</v>
      </c>
    </row>
    <row r="104" spans="2:9" s="38" customFormat="1" ht="13.5" customHeight="1">
      <c r="B104" s="283"/>
      <c r="C104" s="285"/>
      <c r="D104" s="18"/>
      <c r="E104" s="328" t="s">
        <v>34</v>
      </c>
      <c r="F104" s="83">
        <v>121000</v>
      </c>
      <c r="G104" s="84">
        <v>117716.45</v>
      </c>
      <c r="H104" s="63">
        <v>116000</v>
      </c>
      <c r="I104" s="263">
        <f aca="true" t="shared" si="1" ref="I104:I112">H104*100/G104</f>
        <v>98.54187753708169</v>
      </c>
    </row>
    <row r="105" spans="2:9" s="38" customFormat="1" ht="12.75" customHeight="1">
      <c r="B105" s="283"/>
      <c r="C105" s="285"/>
      <c r="D105" s="18"/>
      <c r="E105" s="323" t="s">
        <v>35</v>
      </c>
      <c r="F105" s="65">
        <v>149852.69</v>
      </c>
      <c r="G105" s="66">
        <v>144278.89</v>
      </c>
      <c r="H105" s="65">
        <v>145000</v>
      </c>
      <c r="I105" s="264">
        <f t="shared" si="1"/>
        <v>100.49980284711089</v>
      </c>
    </row>
    <row r="106" spans="2:9" s="38" customFormat="1" ht="15" customHeight="1">
      <c r="B106" s="283"/>
      <c r="C106" s="285"/>
      <c r="D106" s="18"/>
      <c r="E106" s="324" t="s">
        <v>36</v>
      </c>
      <c r="F106" s="69">
        <v>125415</v>
      </c>
      <c r="G106" s="70">
        <v>125415</v>
      </c>
      <c r="H106" s="68">
        <v>137000</v>
      </c>
      <c r="I106" s="265">
        <f t="shared" si="1"/>
        <v>109.23733205756888</v>
      </c>
    </row>
    <row r="107" spans="2:9" s="38" customFormat="1" ht="15" customHeight="1">
      <c r="B107" s="290">
        <v>852</v>
      </c>
      <c r="C107" s="291">
        <v>85214</v>
      </c>
      <c r="D107" s="61">
        <v>4110</v>
      </c>
      <c r="E107" s="34" t="s">
        <v>5</v>
      </c>
      <c r="F107" s="101">
        <f>F108+F109</f>
        <v>2500</v>
      </c>
      <c r="G107" s="198">
        <f>G108+G109</f>
        <v>1267.29</v>
      </c>
      <c r="H107" s="192">
        <f>H108+H109</f>
        <v>2500</v>
      </c>
      <c r="I107" s="266">
        <f t="shared" si="1"/>
        <v>197.2713427865761</v>
      </c>
    </row>
    <row r="108" spans="2:9" s="38" customFormat="1" ht="15" customHeight="1">
      <c r="B108" s="292"/>
      <c r="C108" s="293"/>
      <c r="D108" s="95"/>
      <c r="E108" s="325" t="s">
        <v>58</v>
      </c>
      <c r="F108" s="62">
        <v>1000</v>
      </c>
      <c r="G108" s="47">
        <v>0</v>
      </c>
      <c r="H108" s="115">
        <v>1000</v>
      </c>
      <c r="I108" s="267" t="e">
        <f t="shared" si="1"/>
        <v>#DIV/0!</v>
      </c>
    </row>
    <row r="109" spans="2:9" s="38" customFormat="1" ht="14.25" customHeight="1">
      <c r="B109" s="279"/>
      <c r="C109" s="280"/>
      <c r="D109" s="23"/>
      <c r="E109" s="320" t="s">
        <v>59</v>
      </c>
      <c r="F109" s="77">
        <v>1500</v>
      </c>
      <c r="G109" s="78">
        <v>1267.29</v>
      </c>
      <c r="H109" s="161">
        <v>1500</v>
      </c>
      <c r="I109" s="267">
        <f t="shared" si="1"/>
        <v>118.36280567194565</v>
      </c>
    </row>
    <row r="110" spans="2:9" s="38" customFormat="1" ht="15" customHeight="1">
      <c r="B110" s="281">
        <v>852</v>
      </c>
      <c r="C110" s="282">
        <v>85214</v>
      </c>
      <c r="D110" s="231">
        <v>4330</v>
      </c>
      <c r="E110" s="39" t="s">
        <v>37</v>
      </c>
      <c r="F110" s="101">
        <f>F111</f>
        <v>11647.31</v>
      </c>
      <c r="G110" s="101">
        <f>G111</f>
        <v>11647.31</v>
      </c>
      <c r="H110" s="101">
        <f>H111</f>
        <v>15000</v>
      </c>
      <c r="I110" s="266">
        <f t="shared" si="1"/>
        <v>128.7851014526101</v>
      </c>
    </row>
    <row r="111" spans="2:9" s="38" customFormat="1" ht="18" customHeight="1" thickBot="1">
      <c r="B111" s="294"/>
      <c r="C111" s="295"/>
      <c r="D111" s="97"/>
      <c r="E111" s="329" t="s">
        <v>38</v>
      </c>
      <c r="F111" s="185">
        <v>11647.31</v>
      </c>
      <c r="G111" s="186">
        <v>11647.31</v>
      </c>
      <c r="H111" s="211">
        <v>15000</v>
      </c>
      <c r="I111" s="268">
        <f t="shared" si="1"/>
        <v>128.7851014526101</v>
      </c>
    </row>
    <row r="112" spans="2:9" s="38" customFormat="1" ht="18" customHeight="1" thickBot="1">
      <c r="B112" s="296"/>
      <c r="C112" s="297"/>
      <c r="D112" s="51"/>
      <c r="E112" s="86" t="s">
        <v>39</v>
      </c>
      <c r="F112" s="110">
        <f>F103+F107+F110</f>
        <v>410415</v>
      </c>
      <c r="G112" s="199">
        <f>G103+G107+G110</f>
        <v>400324.94</v>
      </c>
      <c r="H112" s="110">
        <f>H103+H107+H110</f>
        <v>415500</v>
      </c>
      <c r="I112" s="269">
        <f t="shared" si="1"/>
        <v>103.79068563652316</v>
      </c>
    </row>
    <row r="113" spans="2:9" s="38" customFormat="1" ht="12.75" customHeight="1" thickBot="1">
      <c r="B113" s="298"/>
      <c r="C113" s="299"/>
      <c r="D113" s="19"/>
      <c r="E113" s="28"/>
      <c r="F113" s="110"/>
      <c r="G113" s="111"/>
      <c r="H113" s="162"/>
      <c r="I113" s="249"/>
    </row>
    <row r="114" spans="2:9" s="38" customFormat="1" ht="20.25" customHeight="1" thickBot="1">
      <c r="B114" s="300">
        <v>852</v>
      </c>
      <c r="C114" s="301">
        <v>85215</v>
      </c>
      <c r="D114" s="233">
        <v>3110</v>
      </c>
      <c r="E114" s="239" t="s">
        <v>122</v>
      </c>
      <c r="F114" s="110">
        <v>204200</v>
      </c>
      <c r="G114" s="111">
        <v>152967.27</v>
      </c>
      <c r="H114" s="162">
        <v>200000</v>
      </c>
      <c r="I114" s="249">
        <f>H114*100/G114</f>
        <v>130.7469238354061</v>
      </c>
    </row>
    <row r="115" spans="2:9" s="38" customFormat="1" ht="12.75" customHeight="1">
      <c r="B115" s="98"/>
      <c r="C115" s="99"/>
      <c r="D115" s="99"/>
      <c r="E115" s="100"/>
      <c r="F115" s="112"/>
      <c r="G115" s="112"/>
      <c r="H115" s="212"/>
      <c r="I115" s="270"/>
    </row>
    <row r="116" spans="2:9" s="38" customFormat="1" ht="29.25" customHeight="1" thickBot="1">
      <c r="B116" s="392">
        <v>85219</v>
      </c>
      <c r="C116" s="393"/>
      <c r="D116" s="393"/>
      <c r="E116" s="138" t="s">
        <v>60</v>
      </c>
      <c r="F116" s="137"/>
      <c r="G116" s="137"/>
      <c r="H116" s="213"/>
      <c r="I116" s="252"/>
    </row>
    <row r="117" spans="2:9" ht="6" customHeight="1">
      <c r="B117" s="356">
        <v>852</v>
      </c>
      <c r="C117" s="358">
        <v>85219</v>
      </c>
      <c r="D117" s="360">
        <v>3020</v>
      </c>
      <c r="E117" s="350" t="s">
        <v>14</v>
      </c>
      <c r="F117" s="352">
        <f>F119+F120</f>
        <v>3621</v>
      </c>
      <c r="G117" s="352">
        <f>G119+G120</f>
        <v>2340.01</v>
      </c>
      <c r="H117" s="352">
        <f>H119+H120</f>
        <v>5000</v>
      </c>
      <c r="I117" s="348">
        <f>H117/G117*100</f>
        <v>213.67430053717715</v>
      </c>
    </row>
    <row r="118" spans="2:9" ht="12" customHeight="1">
      <c r="B118" s="398"/>
      <c r="C118" s="399"/>
      <c r="D118" s="400"/>
      <c r="E118" s="401"/>
      <c r="F118" s="362"/>
      <c r="G118" s="362"/>
      <c r="H118" s="362"/>
      <c r="I118" s="349"/>
    </row>
    <row r="119" spans="2:9" ht="12" customHeight="1">
      <c r="B119" s="16"/>
      <c r="C119" s="17"/>
      <c r="D119" s="18"/>
      <c r="E119" s="321" t="s">
        <v>40</v>
      </c>
      <c r="F119" s="21">
        <v>1701</v>
      </c>
      <c r="G119" s="40">
        <v>1700.01</v>
      </c>
      <c r="H119" s="63">
        <v>3000</v>
      </c>
      <c r="I119" s="254">
        <f>H119/G119*100</f>
        <v>176.4695501791166</v>
      </c>
    </row>
    <row r="120" spans="2:9" ht="12" customHeight="1">
      <c r="B120" s="232"/>
      <c r="C120" s="14"/>
      <c r="D120" s="14"/>
      <c r="E120" s="320" t="s">
        <v>61</v>
      </c>
      <c r="F120" s="68">
        <v>1920</v>
      </c>
      <c r="G120" s="163">
        <v>640</v>
      </c>
      <c r="H120" s="163">
        <v>2000</v>
      </c>
      <c r="I120" s="255">
        <f aca="true" t="shared" si="2" ref="I120:I162">H120/G120*100</f>
        <v>312.5</v>
      </c>
    </row>
    <row r="121" spans="2:25" ht="19.5" customHeight="1">
      <c r="B121" s="281">
        <v>852</v>
      </c>
      <c r="C121" s="282">
        <v>85219</v>
      </c>
      <c r="D121" s="231">
        <v>4010</v>
      </c>
      <c r="E121" s="34" t="s">
        <v>4</v>
      </c>
      <c r="F121" s="71">
        <f>SUM(F122:F125)</f>
        <v>326300</v>
      </c>
      <c r="G121" s="164">
        <f>SUM(G122:G125)</f>
        <v>314622.99</v>
      </c>
      <c r="H121" s="71">
        <f>SUM(H122:H125)</f>
        <v>330400</v>
      </c>
      <c r="I121" s="256">
        <f t="shared" si="2"/>
        <v>105.01457633467916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9" s="38" customFormat="1" ht="15" customHeight="1">
      <c r="B122" s="283"/>
      <c r="C122" s="284"/>
      <c r="D122" s="33"/>
      <c r="E122" s="130" t="s">
        <v>111</v>
      </c>
      <c r="F122" s="43">
        <v>312740</v>
      </c>
      <c r="G122" s="157">
        <v>301274.99</v>
      </c>
      <c r="H122" s="157">
        <v>315800</v>
      </c>
      <c r="I122" s="254">
        <f t="shared" si="2"/>
        <v>104.82118014508939</v>
      </c>
    </row>
    <row r="123" spans="2:9" s="38" customFormat="1" ht="12.75" customHeight="1">
      <c r="B123" s="283"/>
      <c r="C123" s="284"/>
      <c r="D123" s="33"/>
      <c r="E123" s="318" t="s">
        <v>62</v>
      </c>
      <c r="F123" s="65">
        <v>9060</v>
      </c>
      <c r="G123" s="165">
        <v>8920</v>
      </c>
      <c r="H123" s="165">
        <v>9500</v>
      </c>
      <c r="I123" s="257">
        <f t="shared" si="2"/>
        <v>106.50224215246638</v>
      </c>
    </row>
    <row r="124" spans="2:9" ht="11.25" customHeight="1">
      <c r="B124" s="283"/>
      <c r="C124" s="285"/>
      <c r="D124" s="33"/>
      <c r="E124" s="318" t="s">
        <v>17</v>
      </c>
      <c r="F124" s="113">
        <v>4500</v>
      </c>
      <c r="G124" s="165">
        <v>4428</v>
      </c>
      <c r="H124" s="165">
        <v>5100</v>
      </c>
      <c r="I124" s="257">
        <f t="shared" si="2"/>
        <v>115.17615176151762</v>
      </c>
    </row>
    <row r="125" spans="2:9" ht="12.75">
      <c r="B125" s="283"/>
      <c r="C125" s="285"/>
      <c r="D125" s="33"/>
      <c r="E125" s="318" t="s">
        <v>90</v>
      </c>
      <c r="F125" s="114">
        <v>0</v>
      </c>
      <c r="G125" s="157"/>
      <c r="H125" s="157"/>
      <c r="I125" s="258" t="e">
        <f t="shared" si="2"/>
        <v>#DIV/0!</v>
      </c>
    </row>
    <row r="126" spans="2:9" ht="14.25">
      <c r="B126" s="281">
        <v>852</v>
      </c>
      <c r="C126" s="282">
        <v>85219</v>
      </c>
      <c r="D126" s="231">
        <v>4040</v>
      </c>
      <c r="E126" s="34" t="s">
        <v>110</v>
      </c>
      <c r="F126" s="71">
        <v>19406</v>
      </c>
      <c r="G126" s="164">
        <v>19405.1</v>
      </c>
      <c r="H126" s="164">
        <v>26200</v>
      </c>
      <c r="I126" s="256">
        <f t="shared" si="2"/>
        <v>135.0160524810488</v>
      </c>
    </row>
    <row r="127" spans="2:9" ht="14.25">
      <c r="B127" s="281">
        <v>852</v>
      </c>
      <c r="C127" s="282">
        <v>85219</v>
      </c>
      <c r="D127" s="231">
        <v>4110</v>
      </c>
      <c r="E127" s="34" t="s">
        <v>5</v>
      </c>
      <c r="F127" s="73">
        <v>59200</v>
      </c>
      <c r="G127" s="166">
        <v>59016.01</v>
      </c>
      <c r="H127" s="166">
        <v>62400</v>
      </c>
      <c r="I127" s="256">
        <f t="shared" si="2"/>
        <v>105.73402031075973</v>
      </c>
    </row>
    <row r="128" spans="2:9" ht="14.25">
      <c r="B128" s="281">
        <v>852</v>
      </c>
      <c r="C128" s="282">
        <v>85219</v>
      </c>
      <c r="D128" s="231">
        <v>4120</v>
      </c>
      <c r="E128" s="34" t="s">
        <v>6</v>
      </c>
      <c r="F128" s="73">
        <v>8300</v>
      </c>
      <c r="G128" s="166">
        <v>8028.92</v>
      </c>
      <c r="H128" s="166">
        <v>8700</v>
      </c>
      <c r="I128" s="256">
        <f t="shared" si="2"/>
        <v>108.35828480044638</v>
      </c>
    </row>
    <row r="129" spans="2:9" ht="14.25">
      <c r="B129" s="281">
        <v>852</v>
      </c>
      <c r="C129" s="282">
        <v>85219</v>
      </c>
      <c r="D129" s="231">
        <v>4170</v>
      </c>
      <c r="E129" s="34" t="s">
        <v>23</v>
      </c>
      <c r="F129" s="71">
        <v>6830</v>
      </c>
      <c r="G129" s="81">
        <v>6830</v>
      </c>
      <c r="H129" s="71">
        <v>0</v>
      </c>
      <c r="I129" s="256">
        <f t="shared" si="2"/>
        <v>0</v>
      </c>
    </row>
    <row r="130" spans="2:9" ht="14.25">
      <c r="B130" s="281">
        <v>852</v>
      </c>
      <c r="C130" s="282">
        <v>85219</v>
      </c>
      <c r="D130" s="231">
        <v>4210</v>
      </c>
      <c r="E130" s="34" t="s">
        <v>7</v>
      </c>
      <c r="F130" s="73">
        <f>SUM(F131:F137)</f>
        <v>18127</v>
      </c>
      <c r="G130" s="166">
        <f>SUM(G131:G137)</f>
        <v>18114.010000000002</v>
      </c>
      <c r="H130" s="73">
        <f>SUM(H131:H137)</f>
        <v>4800</v>
      </c>
      <c r="I130" s="256">
        <f t="shared" si="2"/>
        <v>26.498826046800232</v>
      </c>
    </row>
    <row r="131" spans="2:9" ht="12.75">
      <c r="B131" s="283"/>
      <c r="C131" s="285"/>
      <c r="D131" s="20"/>
      <c r="E131" s="316" t="s">
        <v>95</v>
      </c>
      <c r="F131" s="115">
        <v>6307</v>
      </c>
      <c r="G131" s="195">
        <v>6304.68</v>
      </c>
      <c r="H131" s="115">
        <v>1000</v>
      </c>
      <c r="I131" s="254">
        <f t="shared" si="2"/>
        <v>15.861233242607078</v>
      </c>
    </row>
    <row r="132" spans="2:9" ht="12.75">
      <c r="B132" s="283"/>
      <c r="C132" s="285"/>
      <c r="D132" s="20"/>
      <c r="E132" s="317" t="s">
        <v>66</v>
      </c>
      <c r="F132" s="139">
        <v>2360</v>
      </c>
      <c r="G132" s="200">
        <v>2357.7</v>
      </c>
      <c r="H132" s="139">
        <v>0</v>
      </c>
      <c r="I132" s="257">
        <f t="shared" si="2"/>
        <v>0</v>
      </c>
    </row>
    <row r="133" spans="2:9" ht="12.75">
      <c r="B133" s="283"/>
      <c r="C133" s="285"/>
      <c r="D133" s="20"/>
      <c r="E133" s="318" t="s">
        <v>63</v>
      </c>
      <c r="F133" s="116">
        <v>1245</v>
      </c>
      <c r="G133" s="201">
        <v>1244.99</v>
      </c>
      <c r="H133" s="116">
        <v>1500</v>
      </c>
      <c r="I133" s="257">
        <f t="shared" si="2"/>
        <v>120.48289544494332</v>
      </c>
    </row>
    <row r="134" spans="2:9" ht="12.75">
      <c r="B134" s="283"/>
      <c r="C134" s="285"/>
      <c r="D134" s="20"/>
      <c r="E134" s="318" t="s">
        <v>67</v>
      </c>
      <c r="F134" s="116">
        <v>830</v>
      </c>
      <c r="G134" s="201">
        <v>828.47</v>
      </c>
      <c r="H134" s="116">
        <v>1300</v>
      </c>
      <c r="I134" s="257">
        <f t="shared" si="2"/>
        <v>156.91576037756346</v>
      </c>
    </row>
    <row r="135" spans="2:9" ht="12.75">
      <c r="B135" s="283"/>
      <c r="C135" s="285"/>
      <c r="D135" s="20"/>
      <c r="E135" s="318" t="s">
        <v>64</v>
      </c>
      <c r="F135" s="116">
        <v>800</v>
      </c>
      <c r="G135" s="201">
        <v>796.99</v>
      </c>
      <c r="H135" s="116">
        <v>0</v>
      </c>
      <c r="I135" s="257">
        <f t="shared" si="2"/>
        <v>0</v>
      </c>
    </row>
    <row r="136" spans="2:9" ht="12.75">
      <c r="B136" s="283"/>
      <c r="C136" s="285"/>
      <c r="D136" s="20"/>
      <c r="E136" s="319" t="s">
        <v>65</v>
      </c>
      <c r="F136" s="82">
        <v>5625</v>
      </c>
      <c r="G136" s="161">
        <v>5623.8</v>
      </c>
      <c r="H136" s="82">
        <v>0</v>
      </c>
      <c r="I136" s="257">
        <f t="shared" si="2"/>
        <v>0</v>
      </c>
    </row>
    <row r="137" spans="2:9" ht="12.75">
      <c r="B137" s="283"/>
      <c r="C137" s="285"/>
      <c r="D137" s="20"/>
      <c r="E137" s="320" t="s">
        <v>24</v>
      </c>
      <c r="F137" s="77">
        <v>960</v>
      </c>
      <c r="G137" s="202">
        <v>957.38</v>
      </c>
      <c r="H137" s="77">
        <v>1000</v>
      </c>
      <c r="I137" s="258">
        <f t="shared" si="2"/>
        <v>104.45173285424805</v>
      </c>
    </row>
    <row r="138" spans="2:9" ht="14.25">
      <c r="B138" s="281">
        <v>852</v>
      </c>
      <c r="C138" s="282">
        <v>85219</v>
      </c>
      <c r="D138" s="231">
        <v>4280</v>
      </c>
      <c r="E138" s="34" t="s">
        <v>25</v>
      </c>
      <c r="F138" s="71">
        <v>1000</v>
      </c>
      <c r="G138" s="164">
        <v>930</v>
      </c>
      <c r="H138" s="164">
        <v>1000</v>
      </c>
      <c r="I138" s="256">
        <f t="shared" si="2"/>
        <v>107.5268817204301</v>
      </c>
    </row>
    <row r="139" spans="2:9" ht="14.25">
      <c r="B139" s="281">
        <v>852</v>
      </c>
      <c r="C139" s="282">
        <v>85219</v>
      </c>
      <c r="D139" s="231">
        <v>4300</v>
      </c>
      <c r="E139" s="34" t="s">
        <v>8</v>
      </c>
      <c r="F139" s="71">
        <f>SUM(F140:F148)</f>
        <v>90068</v>
      </c>
      <c r="G139" s="164">
        <f>SUM(G140:G148)</f>
        <v>90067.4</v>
      </c>
      <c r="H139" s="71">
        <f>SUM(H140:H148)</f>
        <v>57790</v>
      </c>
      <c r="I139" s="256">
        <f t="shared" si="2"/>
        <v>64.16306010831889</v>
      </c>
    </row>
    <row r="140" spans="2:9" ht="12.75">
      <c r="B140" s="283"/>
      <c r="C140" s="285"/>
      <c r="D140" s="20"/>
      <c r="E140" s="316" t="s">
        <v>112</v>
      </c>
      <c r="F140" s="63">
        <v>11732.06</v>
      </c>
      <c r="G140" s="190">
        <v>11732.06</v>
      </c>
      <c r="H140" s="63">
        <v>11000</v>
      </c>
      <c r="I140" s="254">
        <f t="shared" si="2"/>
        <v>93.7601751099125</v>
      </c>
    </row>
    <row r="141" spans="2:9" ht="12.75">
      <c r="B141" s="16"/>
      <c r="C141" s="17"/>
      <c r="D141" s="20"/>
      <c r="E141" s="318" t="s">
        <v>113</v>
      </c>
      <c r="F141" s="65">
        <v>7255</v>
      </c>
      <c r="G141" s="165">
        <v>7254.78</v>
      </c>
      <c r="H141" s="65">
        <v>0</v>
      </c>
      <c r="I141" s="257">
        <f t="shared" si="2"/>
        <v>0</v>
      </c>
    </row>
    <row r="142" spans="2:9" ht="12.75">
      <c r="B142" s="16"/>
      <c r="C142" s="17"/>
      <c r="D142" s="20"/>
      <c r="E142" s="318" t="s">
        <v>114</v>
      </c>
      <c r="F142" s="65">
        <v>31711.75</v>
      </c>
      <c r="G142" s="165">
        <v>31711.75</v>
      </c>
      <c r="H142" s="65">
        <v>0</v>
      </c>
      <c r="I142" s="257">
        <f t="shared" si="2"/>
        <v>0</v>
      </c>
    </row>
    <row r="143" spans="2:9" ht="12.75">
      <c r="B143" s="16"/>
      <c r="C143" s="17"/>
      <c r="D143" s="20"/>
      <c r="E143" s="318" t="s">
        <v>115</v>
      </c>
      <c r="F143" s="65">
        <v>7320</v>
      </c>
      <c r="G143" s="165">
        <v>7320</v>
      </c>
      <c r="H143" s="65">
        <v>7500</v>
      </c>
      <c r="I143" s="257">
        <f t="shared" si="2"/>
        <v>102.45901639344261</v>
      </c>
    </row>
    <row r="144" spans="2:9" ht="12.75">
      <c r="B144" s="16"/>
      <c r="C144" s="17"/>
      <c r="D144" s="20"/>
      <c r="E144" s="318" t="s">
        <v>116</v>
      </c>
      <c r="F144" s="65">
        <v>4057.39</v>
      </c>
      <c r="G144" s="165">
        <v>4057.39</v>
      </c>
      <c r="H144" s="65">
        <v>5500</v>
      </c>
      <c r="I144" s="257">
        <f t="shared" si="2"/>
        <v>135.5551228745573</v>
      </c>
    </row>
    <row r="145" spans="2:9" ht="12.75">
      <c r="B145" s="16"/>
      <c r="C145" s="17"/>
      <c r="D145" s="20"/>
      <c r="E145" s="318" t="s">
        <v>117</v>
      </c>
      <c r="F145" s="65">
        <v>13200</v>
      </c>
      <c r="G145" s="165">
        <v>13200</v>
      </c>
      <c r="H145" s="65">
        <v>18000</v>
      </c>
      <c r="I145" s="257">
        <f t="shared" si="2"/>
        <v>136.36363636363635</v>
      </c>
    </row>
    <row r="146" spans="2:9" ht="12.75">
      <c r="B146" s="16"/>
      <c r="C146" s="17"/>
      <c r="D146" s="20"/>
      <c r="E146" s="318" t="s">
        <v>118</v>
      </c>
      <c r="F146" s="65">
        <v>4392</v>
      </c>
      <c r="G146" s="165">
        <v>4392</v>
      </c>
      <c r="H146" s="65">
        <v>5100</v>
      </c>
      <c r="I146" s="257">
        <f t="shared" si="2"/>
        <v>116.12021857923497</v>
      </c>
    </row>
    <row r="147" spans="2:9" ht="12.75">
      <c r="B147" s="16"/>
      <c r="C147" s="17"/>
      <c r="D147" s="20"/>
      <c r="E147" s="318" t="s">
        <v>119</v>
      </c>
      <c r="F147" s="65">
        <v>3196</v>
      </c>
      <c r="G147" s="165">
        <v>3195.86</v>
      </c>
      <c r="H147" s="65">
        <v>0</v>
      </c>
      <c r="I147" s="257">
        <f t="shared" si="2"/>
        <v>0</v>
      </c>
    </row>
    <row r="148" spans="2:9" ht="12.75">
      <c r="B148" s="16"/>
      <c r="C148" s="17"/>
      <c r="D148" s="20"/>
      <c r="E148" s="319" t="s">
        <v>120</v>
      </c>
      <c r="F148" s="69">
        <v>7203.8</v>
      </c>
      <c r="G148" s="203">
        <v>7203.56</v>
      </c>
      <c r="H148" s="69">
        <v>10690</v>
      </c>
      <c r="I148" s="257">
        <f t="shared" si="2"/>
        <v>148.3988472366441</v>
      </c>
    </row>
    <row r="149" spans="2:9" ht="12.75" customHeight="1">
      <c r="B149" s="281">
        <v>852</v>
      </c>
      <c r="C149" s="282">
        <v>85219</v>
      </c>
      <c r="D149" s="231">
        <v>4350</v>
      </c>
      <c r="E149" s="34" t="s">
        <v>92</v>
      </c>
      <c r="F149" s="71">
        <v>100</v>
      </c>
      <c r="G149" s="164">
        <v>0</v>
      </c>
      <c r="H149" s="164">
        <v>1500</v>
      </c>
      <c r="I149" s="256"/>
    </row>
    <row r="150" spans="2:9" ht="9.75" customHeight="1">
      <c r="B150" s="372">
        <v>852</v>
      </c>
      <c r="C150" s="374">
        <v>85219</v>
      </c>
      <c r="D150" s="341">
        <v>4370</v>
      </c>
      <c r="E150" s="236" t="s">
        <v>88</v>
      </c>
      <c r="F150" s="43"/>
      <c r="G150" s="156"/>
      <c r="H150" s="21"/>
      <c r="I150" s="256"/>
    </row>
    <row r="151" spans="2:9" ht="12.75">
      <c r="B151" s="373"/>
      <c r="C151" s="375"/>
      <c r="D151" s="365"/>
      <c r="E151" s="236" t="s">
        <v>89</v>
      </c>
      <c r="F151" s="214">
        <v>0</v>
      </c>
      <c r="G151" s="215">
        <v>0</v>
      </c>
      <c r="H151" s="184">
        <v>5400</v>
      </c>
      <c r="I151" s="256"/>
    </row>
    <row r="152" spans="2:9" ht="14.25">
      <c r="B152" s="281">
        <v>852</v>
      </c>
      <c r="C152" s="282">
        <v>85219</v>
      </c>
      <c r="D152" s="231">
        <v>4400</v>
      </c>
      <c r="E152" s="34" t="s">
        <v>91</v>
      </c>
      <c r="F152" s="140">
        <v>0</v>
      </c>
      <c r="G152" s="141">
        <v>0</v>
      </c>
      <c r="H152" s="140">
        <v>36000</v>
      </c>
      <c r="I152" s="256"/>
    </row>
    <row r="153" spans="2:9" ht="14.25">
      <c r="B153" s="281">
        <v>852</v>
      </c>
      <c r="C153" s="282">
        <v>85219</v>
      </c>
      <c r="D153" s="231">
        <v>4410</v>
      </c>
      <c r="E153" s="34" t="s">
        <v>11</v>
      </c>
      <c r="F153" s="140">
        <v>5318</v>
      </c>
      <c r="G153" s="141">
        <v>2086.42</v>
      </c>
      <c r="H153" s="140">
        <v>5400</v>
      </c>
      <c r="I153" s="256">
        <f t="shared" si="2"/>
        <v>258.81653741816126</v>
      </c>
    </row>
    <row r="154" spans="2:9" ht="14.25">
      <c r="B154" s="281">
        <v>852</v>
      </c>
      <c r="C154" s="282">
        <v>85219</v>
      </c>
      <c r="D154" s="231">
        <v>4430</v>
      </c>
      <c r="E154" s="34" t="s">
        <v>12</v>
      </c>
      <c r="F154" s="140">
        <v>1350</v>
      </c>
      <c r="G154" s="141">
        <v>635</v>
      </c>
      <c r="H154" s="140">
        <v>2000</v>
      </c>
      <c r="I154" s="256">
        <f t="shared" si="2"/>
        <v>314.96062992125985</v>
      </c>
    </row>
    <row r="155" spans="2:9" ht="12.75" customHeight="1">
      <c r="B155" s="281">
        <v>852</v>
      </c>
      <c r="C155" s="282">
        <v>85219</v>
      </c>
      <c r="D155" s="231">
        <v>4440</v>
      </c>
      <c r="E155" s="34" t="s">
        <v>13</v>
      </c>
      <c r="F155" s="140">
        <v>5832</v>
      </c>
      <c r="G155" s="141">
        <v>5832</v>
      </c>
      <c r="H155" s="140">
        <v>5750</v>
      </c>
      <c r="I155" s="256">
        <f>H155/G155*100</f>
        <v>98.59396433470508</v>
      </c>
    </row>
    <row r="156" spans="2:9" ht="14.25">
      <c r="B156" s="281">
        <v>852</v>
      </c>
      <c r="C156" s="282">
        <v>85219</v>
      </c>
      <c r="D156" s="231">
        <v>4700</v>
      </c>
      <c r="E156" s="219" t="s">
        <v>97</v>
      </c>
      <c r="F156" s="140"/>
      <c r="G156" s="141"/>
      <c r="H156" s="140">
        <v>5000</v>
      </c>
      <c r="I156" s="256"/>
    </row>
    <row r="157" spans="2:9" ht="12" customHeight="1">
      <c r="B157" s="372">
        <v>852</v>
      </c>
      <c r="C157" s="374">
        <v>85219</v>
      </c>
      <c r="D157" s="346">
        <v>4740</v>
      </c>
      <c r="E157" s="72" t="s">
        <v>84</v>
      </c>
      <c r="F157" s="173"/>
      <c r="G157" s="175"/>
      <c r="H157" s="173"/>
      <c r="I157" s="256"/>
    </row>
    <row r="158" spans="2:9" ht="12" customHeight="1">
      <c r="B158" s="373"/>
      <c r="C158" s="375"/>
      <c r="D158" s="347"/>
      <c r="E158" s="236" t="s">
        <v>85</v>
      </c>
      <c r="F158" s="174">
        <v>0</v>
      </c>
      <c r="G158" s="176">
        <v>0</v>
      </c>
      <c r="H158" s="174">
        <v>4500</v>
      </c>
      <c r="I158" s="256"/>
    </row>
    <row r="159" spans="2:9" ht="12.75" customHeight="1">
      <c r="B159" s="372">
        <v>852</v>
      </c>
      <c r="C159" s="374">
        <v>85219</v>
      </c>
      <c r="D159" s="346">
        <v>4750</v>
      </c>
      <c r="E159" s="72" t="s">
        <v>87</v>
      </c>
      <c r="F159" s="173"/>
      <c r="G159" s="167"/>
      <c r="H159" s="173"/>
      <c r="I159" s="256"/>
    </row>
    <row r="160" spans="2:9" ht="11.25" customHeight="1">
      <c r="B160" s="373"/>
      <c r="C160" s="375"/>
      <c r="D160" s="347"/>
      <c r="E160" s="236" t="s">
        <v>86</v>
      </c>
      <c r="F160" s="174">
        <v>0</v>
      </c>
      <c r="G160" s="178">
        <v>0</v>
      </c>
      <c r="H160" s="174">
        <v>5000</v>
      </c>
      <c r="I160" s="256"/>
    </row>
    <row r="161" spans="2:9" ht="15" thickBot="1">
      <c r="B161" s="286">
        <v>852</v>
      </c>
      <c r="C161" s="287">
        <v>85219</v>
      </c>
      <c r="D161" s="234">
        <v>6060</v>
      </c>
      <c r="E161" s="117" t="s">
        <v>96</v>
      </c>
      <c r="F161" s="142">
        <v>3014</v>
      </c>
      <c r="G161" s="143">
        <v>3013.4</v>
      </c>
      <c r="H161" s="142">
        <v>0</v>
      </c>
      <c r="I161" s="259">
        <f t="shared" si="2"/>
        <v>0</v>
      </c>
    </row>
    <row r="162" spans="2:9" ht="21" customHeight="1" thickBot="1">
      <c r="B162" s="123"/>
      <c r="C162" s="124"/>
      <c r="D162" s="97"/>
      <c r="E162" s="86" t="s">
        <v>41</v>
      </c>
      <c r="F162" s="144">
        <f>F117+F121+F126+F127+F128+F129+F130+F138+F139+F149+F151+F152+F153+F154+F155+F156+F158+F160+F161</f>
        <v>548466</v>
      </c>
      <c r="G162" s="144">
        <f>G117+G121+G126+G127+G128+G129+G130+G138+G139+G149+G151+G152+G153+G154+G155+G156+G158+G160+G161</f>
        <v>530921.2599999999</v>
      </c>
      <c r="H162" s="144">
        <f>H117+H121+H126+H127+H128+H129+H130+H138+H139+H149+H151+H152+H153+H154+H155+H156+H158+H160+H161</f>
        <v>566840</v>
      </c>
      <c r="I162" s="260">
        <f t="shared" si="2"/>
        <v>106.76536102547487</v>
      </c>
    </row>
    <row r="163" spans="2:9" ht="7.5" customHeight="1" thickBot="1">
      <c r="B163" s="30"/>
      <c r="C163" s="32"/>
      <c r="D163" s="32"/>
      <c r="E163" s="154"/>
      <c r="F163" s="217"/>
      <c r="G163" s="217"/>
      <c r="H163" s="218"/>
      <c r="I163" s="272"/>
    </row>
    <row r="164" spans="2:9" ht="18" customHeight="1">
      <c r="B164" s="376">
        <v>85228</v>
      </c>
      <c r="C164" s="377"/>
      <c r="D164" s="377"/>
      <c r="E164" s="182" t="s">
        <v>80</v>
      </c>
      <c r="F164" s="337"/>
      <c r="G164" s="337"/>
      <c r="H164" s="339"/>
      <c r="I164" s="271"/>
    </row>
    <row r="165" spans="2:9" ht="14.25" customHeight="1" thickBot="1">
      <c r="B165" s="378"/>
      <c r="C165" s="379"/>
      <c r="D165" s="379"/>
      <c r="E165" s="183" t="s">
        <v>81</v>
      </c>
      <c r="F165" s="338"/>
      <c r="G165" s="338"/>
      <c r="H165" s="340"/>
      <c r="I165" s="273"/>
    </row>
    <row r="166" spans="2:9" ht="11.25" customHeight="1">
      <c r="B166" s="356">
        <v>852</v>
      </c>
      <c r="C166" s="358">
        <v>85228</v>
      </c>
      <c r="D166" s="360">
        <v>302</v>
      </c>
      <c r="E166" s="350" t="s">
        <v>14</v>
      </c>
      <c r="F166" s="352">
        <f>SUM(F168,F169)</f>
        <v>2970</v>
      </c>
      <c r="G166" s="363">
        <f>SUM(G168,G169)</f>
        <v>2960.92</v>
      </c>
      <c r="H166" s="363">
        <f>SUM(H168,H169)</f>
        <v>3000</v>
      </c>
      <c r="I166" s="348">
        <f>H166/G166*100</f>
        <v>101.3198600435</v>
      </c>
    </row>
    <row r="167" spans="2:9" ht="4.5" customHeight="1">
      <c r="B167" s="398"/>
      <c r="C167" s="399"/>
      <c r="D167" s="400"/>
      <c r="E167" s="401"/>
      <c r="F167" s="362"/>
      <c r="G167" s="364"/>
      <c r="H167" s="364"/>
      <c r="I167" s="349"/>
    </row>
    <row r="168" spans="2:9" ht="12.75">
      <c r="B168" s="16"/>
      <c r="C168" s="17"/>
      <c r="D168" s="18"/>
      <c r="E168" s="321" t="s">
        <v>40</v>
      </c>
      <c r="F168" s="21">
        <v>2970</v>
      </c>
      <c r="G168" s="40">
        <v>2960.92</v>
      </c>
      <c r="H168" s="40">
        <v>3000</v>
      </c>
      <c r="I168" s="256">
        <f>H168/G168*100</f>
        <v>101.3198600435</v>
      </c>
    </row>
    <row r="169" spans="2:9" ht="12.75">
      <c r="B169" s="240"/>
      <c r="C169" s="241"/>
      <c r="D169" s="241"/>
      <c r="E169" s="130" t="s">
        <v>70</v>
      </c>
      <c r="F169" s="43"/>
      <c r="G169" s="43"/>
      <c r="H169" s="157"/>
      <c r="I169" s="251"/>
    </row>
    <row r="170" spans="2:9" ht="14.25">
      <c r="B170" s="281">
        <v>852</v>
      </c>
      <c r="C170" s="282">
        <v>85228</v>
      </c>
      <c r="D170" s="231">
        <v>4010</v>
      </c>
      <c r="E170" s="34" t="s">
        <v>4</v>
      </c>
      <c r="F170" s="71">
        <f>SUM(F171:F174)</f>
        <v>174300</v>
      </c>
      <c r="G170" s="71">
        <f>SUM(G171:G174)</f>
        <v>163120.15</v>
      </c>
      <c r="H170" s="71">
        <f>SUM(H171:H174)</f>
        <v>204000</v>
      </c>
      <c r="I170" s="255">
        <f aca="true" t="shared" si="3" ref="I170:I180">H170/G170*100</f>
        <v>125.06118955873937</v>
      </c>
    </row>
    <row r="171" spans="2:9" ht="12.75">
      <c r="B171" s="283"/>
      <c r="C171" s="284"/>
      <c r="D171" s="33"/>
      <c r="E171" s="130" t="s">
        <v>16</v>
      </c>
      <c r="F171" s="43">
        <v>169350</v>
      </c>
      <c r="G171" s="43">
        <v>158430.15</v>
      </c>
      <c r="H171" s="157">
        <v>198000</v>
      </c>
      <c r="I171" s="254">
        <f t="shared" si="3"/>
        <v>124.97621191420951</v>
      </c>
    </row>
    <row r="172" spans="2:9" ht="12.75">
      <c r="B172" s="283"/>
      <c r="C172" s="284"/>
      <c r="D172" s="33"/>
      <c r="E172" s="318" t="s">
        <v>62</v>
      </c>
      <c r="F172" s="65">
        <v>4950</v>
      </c>
      <c r="G172" s="65">
        <v>4690</v>
      </c>
      <c r="H172" s="165">
        <v>6000</v>
      </c>
      <c r="I172" s="257">
        <f t="shared" si="3"/>
        <v>127.93176972281451</v>
      </c>
    </row>
    <row r="173" spans="2:9" ht="12.75">
      <c r="B173" s="283"/>
      <c r="C173" s="285"/>
      <c r="D173" s="33"/>
      <c r="E173" s="318" t="s">
        <v>17</v>
      </c>
      <c r="F173" s="113">
        <v>0</v>
      </c>
      <c r="G173" s="65">
        <v>0</v>
      </c>
      <c r="H173" s="165">
        <v>0</v>
      </c>
      <c r="I173" s="257" t="e">
        <f t="shared" si="3"/>
        <v>#DIV/0!</v>
      </c>
    </row>
    <row r="174" spans="2:9" ht="12.75">
      <c r="B174" s="283"/>
      <c r="C174" s="285"/>
      <c r="D174" s="33"/>
      <c r="E174" s="318" t="s">
        <v>90</v>
      </c>
      <c r="F174" s="114">
        <v>0</v>
      </c>
      <c r="G174" s="43">
        <v>0</v>
      </c>
      <c r="H174" s="157">
        <v>0</v>
      </c>
      <c r="I174" s="258" t="e">
        <f t="shared" si="3"/>
        <v>#DIV/0!</v>
      </c>
    </row>
    <row r="175" spans="2:9" ht="14.25">
      <c r="B175" s="281">
        <v>852</v>
      </c>
      <c r="C175" s="282">
        <v>85228</v>
      </c>
      <c r="D175" s="231">
        <v>4040</v>
      </c>
      <c r="E175" s="34" t="s">
        <v>109</v>
      </c>
      <c r="F175" s="71">
        <v>12367</v>
      </c>
      <c r="G175" s="71">
        <v>11619.5</v>
      </c>
      <c r="H175" s="164">
        <v>14400</v>
      </c>
      <c r="I175" s="256">
        <f t="shared" si="3"/>
        <v>123.92960110159646</v>
      </c>
    </row>
    <row r="176" spans="2:9" ht="14.25">
      <c r="B176" s="281">
        <v>852</v>
      </c>
      <c r="C176" s="282">
        <v>85228</v>
      </c>
      <c r="D176" s="231">
        <v>4110</v>
      </c>
      <c r="E176" s="34" t="s">
        <v>5</v>
      </c>
      <c r="F176" s="73">
        <v>32300</v>
      </c>
      <c r="G176" s="73">
        <v>30714.21</v>
      </c>
      <c r="H176" s="166">
        <v>38700</v>
      </c>
      <c r="I176" s="256">
        <f t="shared" si="3"/>
        <v>126.00031060541686</v>
      </c>
    </row>
    <row r="177" spans="2:9" ht="12" customHeight="1">
      <c r="B177" s="281">
        <v>852</v>
      </c>
      <c r="C177" s="282">
        <v>85228</v>
      </c>
      <c r="D177" s="231">
        <v>4120</v>
      </c>
      <c r="E177" s="34" t="s">
        <v>6</v>
      </c>
      <c r="F177" s="73">
        <v>4600</v>
      </c>
      <c r="G177" s="73">
        <v>4173.9</v>
      </c>
      <c r="H177" s="166">
        <v>4600</v>
      </c>
      <c r="I177" s="256">
        <f t="shared" si="3"/>
        <v>110.20867773545126</v>
      </c>
    </row>
    <row r="178" spans="2:9" ht="11.25" customHeight="1">
      <c r="B178" s="281">
        <v>852</v>
      </c>
      <c r="C178" s="282">
        <v>85228</v>
      </c>
      <c r="D178" s="231">
        <v>4430</v>
      </c>
      <c r="E178" s="34" t="s">
        <v>71</v>
      </c>
      <c r="F178" s="140">
        <v>400</v>
      </c>
      <c r="G178" s="141">
        <v>290</v>
      </c>
      <c r="H178" s="173">
        <v>500</v>
      </c>
      <c r="I178" s="256">
        <f t="shared" si="3"/>
        <v>172.41379310344826</v>
      </c>
    </row>
    <row r="179" spans="2:9" ht="12" customHeight="1" thickBot="1">
      <c r="B179" s="281">
        <v>852</v>
      </c>
      <c r="C179" s="282">
        <v>85228</v>
      </c>
      <c r="D179" s="231">
        <v>4440</v>
      </c>
      <c r="E179" s="34" t="s">
        <v>13</v>
      </c>
      <c r="F179" s="140">
        <v>4823</v>
      </c>
      <c r="G179" s="141">
        <v>4823</v>
      </c>
      <c r="H179" s="173">
        <v>5750</v>
      </c>
      <c r="I179" s="256">
        <f t="shared" si="3"/>
        <v>119.22040223927017</v>
      </c>
    </row>
    <row r="180" spans="2:9" ht="18.75" thickBot="1">
      <c r="B180" s="118"/>
      <c r="C180" s="119"/>
      <c r="D180" s="119"/>
      <c r="E180" s="86" t="s">
        <v>42</v>
      </c>
      <c r="F180" s="57">
        <f>F166+F170+F175+F176+F177+F178+F179</f>
        <v>231760</v>
      </c>
      <c r="G180" s="57">
        <f>G166+G170+G175+G176+G177+G178+G179</f>
        <v>217701.68</v>
      </c>
      <c r="H180" s="57">
        <f>H166+H170+H175+H176+H177+H178+H179</f>
        <v>270950</v>
      </c>
      <c r="I180" s="256">
        <f t="shared" si="3"/>
        <v>124.45930596401462</v>
      </c>
    </row>
    <row r="181" spans="2:9" ht="20.25" customHeight="1">
      <c r="B181" s="146"/>
      <c r="C181" s="147"/>
      <c r="D181" s="147"/>
      <c r="E181" s="148"/>
      <c r="F181" s="149"/>
      <c r="G181" s="149"/>
      <c r="H181" s="149"/>
      <c r="I181" s="271"/>
    </row>
    <row r="182" spans="2:9" ht="10.5" customHeight="1" thickBot="1">
      <c r="B182" s="150"/>
      <c r="C182" s="151"/>
      <c r="D182" s="151"/>
      <c r="E182" s="152"/>
      <c r="F182" s="153"/>
      <c r="G182" s="153"/>
      <c r="H182" s="153"/>
      <c r="I182" s="273"/>
    </row>
    <row r="183" spans="2:9" ht="11.25" customHeight="1" thickBot="1">
      <c r="B183" s="118"/>
      <c r="C183" s="119"/>
      <c r="D183" s="119"/>
      <c r="E183" s="86"/>
      <c r="F183" s="122"/>
      <c r="G183" s="122"/>
      <c r="H183" s="168"/>
      <c r="I183" s="274"/>
    </row>
    <row r="184" spans="2:9" ht="18.75" thickBot="1">
      <c r="B184" s="300">
        <v>852</v>
      </c>
      <c r="C184" s="301">
        <v>85295</v>
      </c>
      <c r="D184" s="233">
        <v>3110</v>
      </c>
      <c r="E184" s="24" t="s">
        <v>123</v>
      </c>
      <c r="F184" s="25">
        <f>SUM(F185:F186)</f>
        <v>235200</v>
      </c>
      <c r="G184" s="25">
        <f>SUM(G185:G186)</f>
        <v>235200</v>
      </c>
      <c r="H184" s="25">
        <f>SUM(H185:H186)</f>
        <v>130000</v>
      </c>
      <c r="I184" s="249">
        <f>H184/G184*100</f>
        <v>55.27210884353742</v>
      </c>
    </row>
    <row r="185" spans="2:9" ht="12.75">
      <c r="B185" s="52"/>
      <c r="C185" s="53"/>
      <c r="D185" s="22"/>
      <c r="E185" s="114" t="s">
        <v>72</v>
      </c>
      <c r="F185" s="87">
        <v>176400</v>
      </c>
      <c r="G185" s="88">
        <v>176400</v>
      </c>
      <c r="H185" s="132">
        <v>70000</v>
      </c>
      <c r="I185" s="253">
        <f>H185/G185*100</f>
        <v>39.682539682539684</v>
      </c>
    </row>
    <row r="186" spans="2:9" ht="13.5" thickBot="1">
      <c r="B186" s="54"/>
      <c r="C186" s="33"/>
      <c r="D186" s="20"/>
      <c r="E186" s="327" t="s">
        <v>73</v>
      </c>
      <c r="F186" s="82">
        <v>58800</v>
      </c>
      <c r="G186" s="82">
        <v>58800</v>
      </c>
      <c r="H186" s="161">
        <v>60000</v>
      </c>
      <c r="I186" s="275">
        <f>H186/G186*100</f>
        <v>102.04081632653062</v>
      </c>
    </row>
    <row r="187" spans="2:9" ht="16.5" thickBot="1">
      <c r="B187" s="242"/>
      <c r="C187" s="243"/>
      <c r="D187" s="243"/>
      <c r="E187" s="86"/>
      <c r="F187" s="120"/>
      <c r="G187" s="121"/>
      <c r="H187" s="169"/>
      <c r="I187" s="276"/>
    </row>
    <row r="188" spans="2:9" ht="22.5" customHeight="1" thickBot="1">
      <c r="B188" s="242"/>
      <c r="C188" s="243"/>
      <c r="D188" s="243"/>
      <c r="E188" s="86" t="s">
        <v>43</v>
      </c>
      <c r="F188" s="145">
        <f>F94+F97+F112+F114+F162+F180+F184</f>
        <v>2760877</v>
      </c>
      <c r="G188" s="145">
        <f>G94+G97+G112+G114+G162+G180+G184</f>
        <v>2590211.95</v>
      </c>
      <c r="H188" s="145">
        <f>H94+H97+H112+H114+H162+H180+H184</f>
        <v>2945341</v>
      </c>
      <c r="I188" s="276">
        <f>H188*100/G188</f>
        <v>113.7104243534974</v>
      </c>
    </row>
    <row r="189" spans="2:4" ht="15.75" customHeight="1">
      <c r="B189" s="241"/>
      <c r="C189" s="241"/>
      <c r="D189" s="241"/>
    </row>
    <row r="190" spans="2:4" ht="15.75" customHeight="1">
      <c r="B190" s="241"/>
      <c r="C190" s="241"/>
      <c r="D190" s="241"/>
    </row>
    <row r="191" spans="2:4" ht="12.75">
      <c r="B191" s="241"/>
      <c r="C191" s="241"/>
      <c r="D191" s="241"/>
    </row>
    <row r="192" spans="2:9" ht="23.25">
      <c r="B192" s="241"/>
      <c r="C192" s="241"/>
      <c r="D192" s="241"/>
      <c r="E192" s="58" t="s">
        <v>20</v>
      </c>
      <c r="I192" s="277"/>
    </row>
    <row r="193" spans="2:9" ht="13.5" thickBot="1">
      <c r="B193" s="241"/>
      <c r="C193" s="241"/>
      <c r="D193" s="241"/>
      <c r="E193" s="55"/>
      <c r="G193" s="127"/>
      <c r="H193" s="127"/>
      <c r="I193" s="278"/>
    </row>
    <row r="194" spans="2:9" ht="15.75" thickBot="1">
      <c r="B194" s="300">
        <v>852</v>
      </c>
      <c r="C194" s="301">
        <v>85214</v>
      </c>
      <c r="D194" s="244" t="s">
        <v>74</v>
      </c>
      <c r="E194" s="246" t="s">
        <v>79</v>
      </c>
      <c r="F194" s="45"/>
      <c r="G194" s="46">
        <v>2457.4</v>
      </c>
      <c r="H194" s="171"/>
      <c r="I194" s="249"/>
    </row>
    <row r="195" spans="2:9" ht="15.75" thickBot="1">
      <c r="B195" s="300">
        <v>852</v>
      </c>
      <c r="C195" s="301">
        <v>85219</v>
      </c>
      <c r="D195" s="244" t="s">
        <v>76</v>
      </c>
      <c r="E195" s="246" t="s">
        <v>78</v>
      </c>
      <c r="F195" s="45"/>
      <c r="G195" s="46">
        <v>205.3</v>
      </c>
      <c r="H195" s="171"/>
      <c r="I195" s="249"/>
    </row>
    <row r="196" spans="2:9" ht="15.75" thickBot="1">
      <c r="B196" s="306">
        <v>852</v>
      </c>
      <c r="C196" s="307">
        <v>85219</v>
      </c>
      <c r="D196" s="245" t="s">
        <v>74</v>
      </c>
      <c r="E196" s="246" t="s">
        <v>75</v>
      </c>
      <c r="F196" s="45"/>
      <c r="G196" s="46">
        <v>82</v>
      </c>
      <c r="H196" s="172"/>
      <c r="I196" s="249"/>
    </row>
    <row r="197" spans="2:9" ht="15.75" thickBot="1">
      <c r="B197" s="306">
        <v>852</v>
      </c>
      <c r="C197" s="307">
        <v>85228</v>
      </c>
      <c r="D197" s="245" t="s">
        <v>19</v>
      </c>
      <c r="E197" s="246" t="s">
        <v>77</v>
      </c>
      <c r="F197" s="45">
        <v>10000</v>
      </c>
      <c r="G197" s="46">
        <v>11682.48</v>
      </c>
      <c r="H197" s="171">
        <v>10000</v>
      </c>
      <c r="I197" s="249">
        <f>G197/F197*100</f>
        <v>116.8248</v>
      </c>
    </row>
    <row r="198" spans="2:9" ht="18.75" thickBot="1">
      <c r="B198" s="306"/>
      <c r="C198" s="307"/>
      <c r="D198" s="51"/>
      <c r="E198" s="56" t="s">
        <v>21</v>
      </c>
      <c r="F198" s="57">
        <f>SUM(F194:F197)</f>
        <v>10000</v>
      </c>
      <c r="G198" s="57">
        <f>SUM(G194:G197)</f>
        <v>14427.18</v>
      </c>
      <c r="H198" s="57">
        <f>SUM(H194:H197)</f>
        <v>10000</v>
      </c>
      <c r="I198" s="249">
        <f>G198/F198*100</f>
        <v>144.27179999999998</v>
      </c>
    </row>
  </sheetData>
  <mergeCells count="72">
    <mergeCell ref="E3:H3"/>
    <mergeCell ref="F166:F167"/>
    <mergeCell ref="G166:G167"/>
    <mergeCell ref="I166:I167"/>
    <mergeCell ref="F117:F118"/>
    <mergeCell ref="G117:G118"/>
    <mergeCell ref="I117:I118"/>
    <mergeCell ref="E6:E7"/>
    <mergeCell ref="F63:F64"/>
    <mergeCell ref="G63:G64"/>
    <mergeCell ref="B166:B167"/>
    <mergeCell ref="C166:C167"/>
    <mergeCell ref="D166:D167"/>
    <mergeCell ref="E166:E167"/>
    <mergeCell ref="B117:B118"/>
    <mergeCell ref="C117:C118"/>
    <mergeCell ref="D117:D118"/>
    <mergeCell ref="E117:E118"/>
    <mergeCell ref="I63:I64"/>
    <mergeCell ref="B61:D62"/>
    <mergeCell ref="B101:D102"/>
    <mergeCell ref="B116:D116"/>
    <mergeCell ref="B63:B64"/>
    <mergeCell ref="C63:C64"/>
    <mergeCell ref="D63:D64"/>
    <mergeCell ref="E63:E64"/>
    <mergeCell ref="B164:D165"/>
    <mergeCell ref="H63:H64"/>
    <mergeCell ref="B157:B158"/>
    <mergeCell ref="B159:B160"/>
    <mergeCell ref="C157:C158"/>
    <mergeCell ref="D157:D158"/>
    <mergeCell ref="C159:C160"/>
    <mergeCell ref="D159:D160"/>
    <mergeCell ref="B150:B151"/>
    <mergeCell ref="C150:C151"/>
    <mergeCell ref="D150:D151"/>
    <mergeCell ref="B85:B86"/>
    <mergeCell ref="C85:C86"/>
    <mergeCell ref="D85:D86"/>
    <mergeCell ref="B89:B90"/>
    <mergeCell ref="C89:C90"/>
    <mergeCell ref="D89:D90"/>
    <mergeCell ref="B91:B92"/>
    <mergeCell ref="C91:C92"/>
    <mergeCell ref="D91:D92"/>
    <mergeCell ref="H117:H118"/>
    <mergeCell ref="H166:H167"/>
    <mergeCell ref="F164:F165"/>
    <mergeCell ref="G164:G165"/>
    <mergeCell ref="H164:H165"/>
    <mergeCell ref="H13:H14"/>
    <mergeCell ref="B12:D12"/>
    <mergeCell ref="B13:B14"/>
    <mergeCell ref="C13:C14"/>
    <mergeCell ref="D13:D14"/>
    <mergeCell ref="I13:I14"/>
    <mergeCell ref="B47:B48"/>
    <mergeCell ref="C47:C48"/>
    <mergeCell ref="D47:D48"/>
    <mergeCell ref="B45:B46"/>
    <mergeCell ref="C45:C46"/>
    <mergeCell ref="D45:D46"/>
    <mergeCell ref="E13:E14"/>
    <mergeCell ref="F13:F14"/>
    <mergeCell ref="G13:G14"/>
    <mergeCell ref="B54:B55"/>
    <mergeCell ref="C54:C55"/>
    <mergeCell ref="D54:D55"/>
    <mergeCell ref="B56:B57"/>
    <mergeCell ref="C56:C57"/>
    <mergeCell ref="D56:D57"/>
  </mergeCell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Trojan</cp:lastModifiedBy>
  <cp:lastPrinted>2007-02-02T13:42:55Z</cp:lastPrinted>
  <dcterms:created xsi:type="dcterms:W3CDTF">2006-08-02T19:18:54Z</dcterms:created>
  <dcterms:modified xsi:type="dcterms:W3CDTF">2007-02-16T11:51:39Z</dcterms:modified>
  <cp:category/>
  <cp:version/>
  <cp:contentType/>
  <cp:contentStatus/>
</cp:coreProperties>
</file>