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<sst xmlns="http://schemas.openxmlformats.org/spreadsheetml/2006/main" count="42" uniqueCount="41">
  <si>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Wyszczególnienie</t>
  </si>
  <si>
    <t>Lp.</t>
  </si>
  <si>
    <t>Budynki -liczba ogółem</t>
  </si>
  <si>
    <t>w tym:</t>
  </si>
  <si>
    <t>mieszkalne</t>
  </si>
  <si>
    <t>obiekty szkolne</t>
  </si>
  <si>
    <t>obiekty kulturalne</t>
  </si>
  <si>
    <t>obiekty służby zdrowia</t>
  </si>
  <si>
    <t xml:space="preserve">pozostałe obiekty </t>
  </si>
  <si>
    <t>użyteczności publicznej</t>
  </si>
  <si>
    <t>inne</t>
  </si>
  <si>
    <t>Budowle i urządzenia</t>
  </si>
  <si>
    <t>techniczne:</t>
  </si>
  <si>
    <t>wodociągi</t>
  </si>
  <si>
    <t>oczyszczalnia ścieków</t>
  </si>
  <si>
    <t>wysypiska -liczba</t>
  </si>
  <si>
    <t>drogi gminne (ulice mie-</t>
  </si>
  <si>
    <t>jskie) dł. W km</t>
  </si>
  <si>
    <t>obiekty sportowe</t>
  </si>
  <si>
    <t>Środki transportu -szt.</t>
  </si>
  <si>
    <t>lokale mieszkalne</t>
  </si>
  <si>
    <t>Udział w budynku</t>
  </si>
  <si>
    <t>początkowa</t>
  </si>
  <si>
    <t>środków trwałych</t>
  </si>
  <si>
    <t>umorzenia</t>
  </si>
  <si>
    <t xml:space="preserve">Stan na </t>
  </si>
  <si>
    <t>netto</t>
  </si>
  <si>
    <t>Łączna wartość</t>
  </si>
  <si>
    <t>Wartość</t>
  </si>
  <si>
    <t xml:space="preserve">inne </t>
  </si>
  <si>
    <t>kanalizacja</t>
  </si>
  <si>
    <t>Ogółem (bez gruntów)</t>
  </si>
  <si>
    <t>stosunek</t>
  </si>
  <si>
    <t xml:space="preserve">do wartości.pocz. </t>
  </si>
  <si>
    <t>Załącznik nr 2</t>
  </si>
  <si>
    <t>do informacji</t>
  </si>
  <si>
    <t>o stanie mienia komunalnego</t>
  </si>
  <si>
    <t>Stan mienia komunalnego  na 30.09.2007 roku</t>
  </si>
  <si>
    <t>na 30.09.2007 r.</t>
  </si>
  <si>
    <t>30.09.2007 r.</t>
  </si>
  <si>
    <t>Międzyzdroje 15.11.2007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</si>
</sst>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">
    <font>
      <sz val="10"/>
      <name val="Arial CE"/>
      <family val="0"/>
    </font>
    <font>
      <sz val="7"/>
      <name val="Arial CE"/>
      <family val="2"/>
    </font>
    <font>
      <b/>
      <sz val="10"/>
      <name val="Arial CE"/>
      <family val="2"/>
    </font>
    <font>
      <b/>
      <sz val="7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4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9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6" xfId="0" applyFont="1" applyBorder="1" applyAlignment="1">
      <alignment/>
    </xf>
    <xf numFmtId="0" fontId="3" fillId="0" borderId="0" xfId="0" applyFont="1" applyAlignment="1">
      <alignment/>
    </xf>
    <xf numFmtId="10" fontId="2" fillId="0" borderId="0" xfId="0" applyNumberFormat="1" applyFont="1" applyAlignment="1">
      <alignment/>
    </xf>
    <xf numFmtId="4" fontId="0" fillId="0" borderId="2" xfId="0" applyNumberFormat="1" applyFont="1" applyBorder="1" applyAlignment="1">
      <alignment/>
    </xf>
    <xf numFmtId="10" fontId="0" fillId="0" borderId="9" xfId="0" applyNumberFormat="1" applyBorder="1" applyAlignment="1">
      <alignment/>
    </xf>
    <xf numFmtId="0" fontId="0" fillId="0" borderId="6" xfId="0" applyBorder="1" applyAlignment="1">
      <alignment/>
    </xf>
    <xf numFmtId="1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10" fontId="0" fillId="0" borderId="6" xfId="0" applyNumberFormat="1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tabSelected="1" workbookViewId="0" topLeftCell="A1">
      <selection activeCell="H9" sqref="H9"/>
    </sheetView>
  </sheetViews>
  <sheetFormatPr defaultColWidth="9.00390625" defaultRowHeight="12.75"/>
  <cols>
    <col min="1" max="1" width="2.625" style="0" customWidth="1"/>
    <col min="2" max="2" width="17.125" style="0" customWidth="1"/>
    <col min="3" max="3" width="15.125" style="21" customWidth="1"/>
    <col min="4" max="4" width="17.375" style="21" customWidth="1"/>
    <col min="5" max="5" width="16.375" style="21" customWidth="1"/>
    <col min="6" max="6" width="13.75390625" style="0" customWidth="1"/>
    <col min="7" max="7" width="15.125" style="0" customWidth="1"/>
    <col min="8" max="8" width="14.125" style="0" customWidth="1"/>
    <col min="9" max="9" width="13.125" style="0" customWidth="1"/>
  </cols>
  <sheetData>
    <row r="2" ht="12.75">
      <c r="E2" s="21" t="s">
        <v>34</v>
      </c>
    </row>
    <row r="3" ht="12.75">
      <c r="E3" s="21" t="s">
        <v>35</v>
      </c>
    </row>
    <row r="4" spans="2:5" ht="12.75">
      <c r="B4" s="19" t="s">
        <v>37</v>
      </c>
      <c r="C4" s="20"/>
      <c r="D4" s="20"/>
      <c r="E4" s="21" t="s">
        <v>36</v>
      </c>
    </row>
    <row r="5" spans="1:5" ht="12.75">
      <c r="A5" s="4"/>
      <c r="B5" s="4"/>
      <c r="C5" s="22"/>
      <c r="D5" s="22"/>
      <c r="E5" s="23"/>
    </row>
    <row r="6" spans="1:6" ht="12.75">
      <c r="A6" s="6" t="s">
        <v>1</v>
      </c>
      <c r="B6" s="6" t="s">
        <v>0</v>
      </c>
      <c r="C6" s="24" t="s">
        <v>28</v>
      </c>
      <c r="D6" s="25" t="s">
        <v>27</v>
      </c>
      <c r="E6" s="24" t="s">
        <v>25</v>
      </c>
      <c r="F6" s="41" t="s">
        <v>32</v>
      </c>
    </row>
    <row r="7" spans="1:6" ht="12.75">
      <c r="A7" s="6"/>
      <c r="B7" s="6"/>
      <c r="C7" s="25" t="s">
        <v>22</v>
      </c>
      <c r="D7" s="25" t="s">
        <v>24</v>
      </c>
      <c r="E7" s="25" t="s">
        <v>39</v>
      </c>
      <c r="F7" s="42" t="s">
        <v>24</v>
      </c>
    </row>
    <row r="8" spans="1:6" ht="12.75">
      <c r="A8" s="8"/>
      <c r="B8" s="8"/>
      <c r="C8" s="26" t="s">
        <v>23</v>
      </c>
      <c r="D8" s="26" t="s">
        <v>38</v>
      </c>
      <c r="E8" s="26" t="s">
        <v>26</v>
      </c>
      <c r="F8" s="43" t="s">
        <v>33</v>
      </c>
    </row>
    <row r="9" spans="1:7" ht="12.75">
      <c r="A9" s="13">
        <v>1</v>
      </c>
      <c r="B9" s="13" t="s">
        <v>2</v>
      </c>
      <c r="C9" s="34">
        <f>SUM(C11:C18)</f>
        <v>34122894.22</v>
      </c>
      <c r="D9" s="30">
        <f>SUM(D11:D18)</f>
        <v>14867765.04</v>
      </c>
      <c r="E9" s="28">
        <f>SUM(E11:E18)</f>
        <v>19255129.18</v>
      </c>
      <c r="F9" s="47">
        <f aca="true" t="shared" si="0" ref="F9:F15">D9/C9</f>
        <v>0.4357123092825389</v>
      </c>
      <c r="G9" s="46"/>
    </row>
    <row r="10" spans="1:7" ht="12.75">
      <c r="A10" s="8"/>
      <c r="B10" s="37" t="s">
        <v>3</v>
      </c>
      <c r="C10" s="31"/>
      <c r="D10" s="32"/>
      <c r="E10" s="32"/>
      <c r="F10" s="48"/>
      <c r="G10" s="46"/>
    </row>
    <row r="11" spans="1:7" ht="12.75">
      <c r="A11" s="6"/>
      <c r="B11" s="18" t="s">
        <v>4</v>
      </c>
      <c r="C11" s="27">
        <v>9341466.37</v>
      </c>
      <c r="D11" s="33">
        <v>6372918.72</v>
      </c>
      <c r="E11" s="29">
        <f>C11-D11</f>
        <v>2968547.6499999994</v>
      </c>
      <c r="F11" s="49">
        <f t="shared" si="0"/>
        <v>0.68221823722093</v>
      </c>
      <c r="G11" s="46"/>
    </row>
    <row r="12" spans="1:7" ht="12.75">
      <c r="A12" s="6"/>
      <c r="B12" s="18" t="s">
        <v>20</v>
      </c>
      <c r="C12" s="27">
        <v>1822883.06</v>
      </c>
      <c r="D12" s="28">
        <v>238353.53</v>
      </c>
      <c r="E12" s="29">
        <f>C12-D12</f>
        <v>1584529.53</v>
      </c>
      <c r="F12" s="49">
        <f t="shared" si="0"/>
        <v>0.13075634703632608</v>
      </c>
      <c r="G12" s="46"/>
    </row>
    <row r="13" spans="1:7" ht="12.75">
      <c r="A13" s="6"/>
      <c r="B13" s="18" t="s">
        <v>5</v>
      </c>
      <c r="C13" s="27">
        <f>1444923.72+1736245.35+535748.41+1395918.5</f>
        <v>5112835.98</v>
      </c>
      <c r="D13" s="28">
        <f>841776.92+470250.31+138253.62+1272371.3</f>
        <v>2722652.1500000004</v>
      </c>
      <c r="E13" s="29">
        <f>C13-D13</f>
        <v>2390183.83</v>
      </c>
      <c r="F13" s="49">
        <f t="shared" si="0"/>
        <v>0.5325131024445654</v>
      </c>
      <c r="G13" s="46"/>
    </row>
    <row r="14" spans="1:7" ht="12.75">
      <c r="A14" s="1"/>
      <c r="B14" s="18" t="s">
        <v>6</v>
      </c>
      <c r="C14" s="27">
        <f>66562.13+10197384.85</f>
        <v>10263946.98</v>
      </c>
      <c r="D14" s="28">
        <f>61584.84+2062104.37</f>
        <v>2123689.21</v>
      </c>
      <c r="E14" s="29">
        <f>C14-D14</f>
        <v>8140257.7700000005</v>
      </c>
      <c r="F14" s="49">
        <f t="shared" si="0"/>
        <v>0.2069076559084096</v>
      </c>
      <c r="G14" s="46"/>
    </row>
    <row r="15" spans="1:7" ht="12.75">
      <c r="A15" s="6"/>
      <c r="B15" s="18" t="s">
        <v>7</v>
      </c>
      <c r="C15" s="27">
        <v>727400</v>
      </c>
      <c r="D15" s="30">
        <v>68193.78</v>
      </c>
      <c r="E15" s="28">
        <f>C15-D15</f>
        <v>659206.22</v>
      </c>
      <c r="F15" s="49">
        <f t="shared" si="0"/>
        <v>0.09375004124278251</v>
      </c>
      <c r="G15" s="46"/>
    </row>
    <row r="16" spans="1:7" ht="12.75">
      <c r="A16" s="6"/>
      <c r="B16" s="38" t="s">
        <v>8</v>
      </c>
      <c r="C16" s="34"/>
      <c r="D16" s="30"/>
      <c r="E16" s="28"/>
      <c r="F16" s="50"/>
      <c r="G16" s="46"/>
    </row>
    <row r="17" spans="1:7" ht="12.75">
      <c r="A17" s="6"/>
      <c r="B17" s="39" t="s">
        <v>9</v>
      </c>
      <c r="C17" s="31">
        <f>1302889.08+826115.43</f>
        <v>2129004.5100000002</v>
      </c>
      <c r="D17" s="35">
        <f>369284.95+321467.35</f>
        <v>690752.3</v>
      </c>
      <c r="E17" s="32">
        <f>C17-D17</f>
        <v>1438252.2100000002</v>
      </c>
      <c r="F17" s="51">
        <f>D17/C17</f>
        <v>0.32444849071738224</v>
      </c>
      <c r="G17" s="46"/>
    </row>
    <row r="18" spans="1:8" ht="12.75">
      <c r="A18" s="8"/>
      <c r="B18" s="18" t="s">
        <v>10</v>
      </c>
      <c r="C18" s="27">
        <f>108013.42+46027.74+3620457.23+7504.13+45300+898054.8</f>
        <v>4725357.32</v>
      </c>
      <c r="D18" s="33">
        <f>1697.44+5536.25+2345190.69+2612.8+7302.56+288865.61</f>
        <v>2651205.3499999996</v>
      </c>
      <c r="E18" s="29">
        <f>C18-D18</f>
        <v>2074151.9700000007</v>
      </c>
      <c r="F18" s="49">
        <f>D18/C18</f>
        <v>0.5610592322360078</v>
      </c>
      <c r="G18" s="46"/>
      <c r="H18" s="21"/>
    </row>
    <row r="19" spans="1:7" ht="12.75">
      <c r="A19" s="11">
        <v>2</v>
      </c>
      <c r="B19" s="40" t="s">
        <v>21</v>
      </c>
      <c r="C19" s="34">
        <v>0</v>
      </c>
      <c r="D19" s="28">
        <v>0</v>
      </c>
      <c r="E19" s="29">
        <f>C19-D19</f>
        <v>0</v>
      </c>
      <c r="F19" s="49"/>
      <c r="G19" s="46"/>
    </row>
    <row r="20" spans="1:7" ht="12.75">
      <c r="A20" s="15">
        <v>3</v>
      </c>
      <c r="B20" s="14" t="s">
        <v>11</v>
      </c>
      <c r="C20" s="30"/>
      <c r="D20" s="28"/>
      <c r="E20" s="30"/>
      <c r="F20" s="50"/>
      <c r="G20" s="46"/>
    </row>
    <row r="21" spans="1:7" ht="12.75">
      <c r="A21" s="16"/>
      <c r="B21" s="17" t="s">
        <v>12</v>
      </c>
      <c r="C21" s="35">
        <f>SUM(C22:C29)</f>
        <v>8441087.34</v>
      </c>
      <c r="D21" s="35">
        <f>SUM(D22:D29)</f>
        <v>2032881.89</v>
      </c>
      <c r="E21" s="35">
        <f>SUM(E22:E29)</f>
        <v>6408205.449999999</v>
      </c>
      <c r="F21" s="51">
        <f>D21/C21</f>
        <v>0.24083175639786708</v>
      </c>
      <c r="G21" s="46"/>
    </row>
    <row r="22" spans="1:7" ht="12.75">
      <c r="A22" s="2"/>
      <c r="B22" s="10" t="s">
        <v>13</v>
      </c>
      <c r="C22" s="36">
        <v>776775.85</v>
      </c>
      <c r="D22" s="29">
        <v>114265.79</v>
      </c>
      <c r="E22" s="35">
        <f>C22-D22</f>
        <v>662510.0599999999</v>
      </c>
      <c r="F22" s="49">
        <f>D22/C22</f>
        <v>0.14710265516107382</v>
      </c>
      <c r="G22" s="46"/>
    </row>
    <row r="23" spans="1:7" ht="12.75">
      <c r="A23" s="2"/>
      <c r="B23" s="10" t="s">
        <v>30</v>
      </c>
      <c r="C23" s="36"/>
      <c r="D23" s="29"/>
      <c r="E23" s="29"/>
      <c r="F23" s="49"/>
      <c r="G23" s="46"/>
    </row>
    <row r="24" spans="1:7" ht="12.75">
      <c r="A24" s="2"/>
      <c r="B24" s="10" t="s">
        <v>14</v>
      </c>
      <c r="C24" s="36">
        <v>31232.14</v>
      </c>
      <c r="D24" s="33">
        <v>19942.79</v>
      </c>
      <c r="E24" s="35">
        <f>C24-D24</f>
        <v>11289.349999999999</v>
      </c>
      <c r="F24" s="49">
        <f>D24/C24</f>
        <v>0.6385342150745995</v>
      </c>
      <c r="G24" s="46"/>
    </row>
    <row r="25" spans="1:7" ht="12.75">
      <c r="A25" s="2"/>
      <c r="B25" s="10" t="s">
        <v>15</v>
      </c>
      <c r="C25" s="36"/>
      <c r="D25" s="28"/>
      <c r="E25" s="29"/>
      <c r="F25" s="52"/>
      <c r="G25" s="46"/>
    </row>
    <row r="26" spans="1:7" ht="12.75">
      <c r="A26" s="2"/>
      <c r="B26" s="5" t="s">
        <v>16</v>
      </c>
      <c r="C26" s="30"/>
      <c r="D26" s="28"/>
      <c r="E26" s="28"/>
      <c r="F26" s="50"/>
      <c r="G26" s="46"/>
    </row>
    <row r="27" spans="1:7" ht="12.75">
      <c r="A27" s="2"/>
      <c r="B27" s="9" t="s">
        <v>17</v>
      </c>
      <c r="C27" s="35"/>
      <c r="D27" s="32"/>
      <c r="E27" s="32"/>
      <c r="F27" s="48"/>
      <c r="G27" s="46"/>
    </row>
    <row r="28" spans="1:7" ht="12.75">
      <c r="A28" s="2"/>
      <c r="B28" s="10" t="s">
        <v>18</v>
      </c>
      <c r="C28" s="36">
        <f>4752215.5+714565.26</f>
        <v>5466780.76</v>
      </c>
      <c r="D28" s="29">
        <f>604963.94+89320.6</f>
        <v>694284.5399999999</v>
      </c>
      <c r="E28" s="29">
        <f>C28-D28</f>
        <v>4772496.22</v>
      </c>
      <c r="F28" s="49">
        <f>D28/C28</f>
        <v>0.12700061891635106</v>
      </c>
      <c r="G28" s="46"/>
    </row>
    <row r="29" spans="1:7" ht="12.75">
      <c r="A29" s="3"/>
      <c r="B29" s="9" t="s">
        <v>29</v>
      </c>
      <c r="C29" s="35">
        <f>1566360+53509.2+546429.39</f>
        <v>2166298.59</v>
      </c>
      <c r="D29" s="35">
        <f>828171.61+16810.83+359406.33</f>
        <v>1204388.77</v>
      </c>
      <c r="E29" s="29">
        <f>C29-D29</f>
        <v>961909.8199999998</v>
      </c>
      <c r="F29" s="49">
        <f>D29/C29</f>
        <v>0.5559661883914165</v>
      </c>
      <c r="G29" s="46"/>
    </row>
    <row r="30" spans="1:7" ht="12.75">
      <c r="A30" s="12">
        <v>4</v>
      </c>
      <c r="B30" s="12" t="s">
        <v>19</v>
      </c>
      <c r="C30" s="36">
        <f>50000.49+147228.32+98051.2+916153.56+249335.17</f>
        <v>1460768.74</v>
      </c>
      <c r="D30" s="29">
        <f>36667.02+17534.28+14914.78+350652.92+233118.47</f>
        <v>652887.47</v>
      </c>
      <c r="E30" s="29">
        <f>C30-D30</f>
        <v>807881.27</v>
      </c>
      <c r="F30" s="51">
        <f>D30/C30</f>
        <v>0.4469478652726372</v>
      </c>
      <c r="G30" s="46"/>
    </row>
    <row r="31" ht="12.75">
      <c r="B31" s="7"/>
    </row>
    <row r="32" spans="2:6" ht="12.75">
      <c r="B32" s="44" t="s">
        <v>31</v>
      </c>
      <c r="C32" s="20">
        <f>C9+C19+C21+C30</f>
        <v>44024750.300000004</v>
      </c>
      <c r="D32" s="20">
        <f>D9+D19+D21+D30</f>
        <v>17553534.4</v>
      </c>
      <c r="E32" s="20">
        <f>E9+E19+E21+E30</f>
        <v>26471215.9</v>
      </c>
      <c r="F32" s="45">
        <f>D32/C32</f>
        <v>0.3987196810972031</v>
      </c>
    </row>
    <row r="35" ht="12.75">
      <c r="B35" t="s">
        <v>40</v>
      </c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2007-11-02T10:48:49Z</cp:lastPrinted>
  <dcterms:created xsi:type="dcterms:W3CDTF">2001-11-08T08:37:08Z</dcterms:created>
  <dcterms:modified xsi:type="dcterms:W3CDTF">2007-11-02T11:00:43Z</dcterms:modified>
  <cp:category/>
  <cp:version/>
  <cp:contentType/>
  <cp:contentStatus/>
</cp:coreProperties>
</file>