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91" windowWidth="12060" windowHeight="7725" activeTab="0"/>
  </bookViews>
  <sheets>
    <sheet name="Plan budżetu WAPNICA 2004" sheetId="1" r:id="rId1"/>
  </sheets>
  <definedNames/>
  <calcPr fullCalcOnLoad="1"/>
</workbook>
</file>

<file path=xl/sharedStrings.xml><?xml version="1.0" encoding="utf-8"?>
<sst xmlns="http://schemas.openxmlformats.org/spreadsheetml/2006/main" count="143" uniqueCount="131">
  <si>
    <t xml:space="preserve">        PLAN     BUDŻETU</t>
  </si>
  <si>
    <t>Dz.</t>
  </si>
  <si>
    <t xml:space="preserve">Rozdz. </t>
  </si>
  <si>
    <t>§</t>
  </si>
  <si>
    <t>Plan na</t>
  </si>
  <si>
    <t>Wskaźnik %</t>
  </si>
  <si>
    <t xml:space="preserve">  d) pomoc zdrowotna dla nauczycieli</t>
  </si>
  <si>
    <t>Wynagrodzenia osobowe pracowników</t>
  </si>
  <si>
    <t>Dodatkowe wynagrodzenie roczne</t>
  </si>
  <si>
    <t xml:space="preserve">               stołówka</t>
  </si>
  <si>
    <t xml:space="preserve">Składki na ubezpieczenie społeczne </t>
  </si>
  <si>
    <t>Składki na fundusz pracy</t>
  </si>
  <si>
    <t>Zakup materiałów i wyposażenia</t>
  </si>
  <si>
    <t xml:space="preserve">            materiały biurowe </t>
  </si>
  <si>
    <t xml:space="preserve">           środki czystości</t>
  </si>
  <si>
    <t xml:space="preserve">           wyposażenie pomieszczeń</t>
  </si>
  <si>
    <t xml:space="preserve">           materiały do napraw i remontów</t>
  </si>
  <si>
    <t xml:space="preserve">           narzędzia i wyposażenie konserwatora</t>
  </si>
  <si>
    <t xml:space="preserve">           prenumerata </t>
  </si>
  <si>
    <t>Zakup żywności</t>
  </si>
  <si>
    <t>Pomoce naukowe i dydaktyczne</t>
  </si>
  <si>
    <t xml:space="preserve">         sprzęt  nagłaśniający</t>
  </si>
  <si>
    <t xml:space="preserve">         książki i kasety,słowniki</t>
  </si>
  <si>
    <t xml:space="preserve">         pomoce  i  zabawki  do klasy "0"</t>
  </si>
  <si>
    <t xml:space="preserve">         sprzęt  sportowy</t>
  </si>
  <si>
    <t xml:space="preserve">         tematyczne kasety Video</t>
  </si>
  <si>
    <t>Energia,  woda, gaz</t>
  </si>
  <si>
    <t xml:space="preserve"> w tym:  za energię</t>
  </si>
  <si>
    <t xml:space="preserve">              za wodę</t>
  </si>
  <si>
    <t>Usługi remontowe</t>
  </si>
  <si>
    <t>a) malowanie korytarzy, wyjścia ewakuacyjnego.</t>
  </si>
  <si>
    <t>b) naprawa rynien, dachu</t>
  </si>
  <si>
    <t>c) przeglądy i awarie sprzętu</t>
  </si>
  <si>
    <t>d) konserwacja ogrodzenia szkoły</t>
  </si>
  <si>
    <t>Zakup usług pozostałych</t>
  </si>
  <si>
    <t>wywóz śmieci</t>
  </si>
  <si>
    <t>usługi telefoniczne</t>
  </si>
  <si>
    <t>usługi pocztowe</t>
  </si>
  <si>
    <t>prowizje i opłaty bankowe</t>
  </si>
  <si>
    <t>kursy i szkolenia pracowników</t>
  </si>
  <si>
    <t>zawody i imprezy dla dzieci</t>
  </si>
  <si>
    <t>badania lekarskie</t>
  </si>
  <si>
    <t>umowy zlecenia j. angielski</t>
  </si>
  <si>
    <t>umowy zlecenia palacze</t>
  </si>
  <si>
    <t>umowy zlecenia pozostałe</t>
  </si>
  <si>
    <t>wiosenny bieg przełajowy</t>
  </si>
  <si>
    <t>zakup leków</t>
  </si>
  <si>
    <t>pozostałe</t>
  </si>
  <si>
    <t>Delegacje  służbowe krajowe</t>
  </si>
  <si>
    <t>Ubezpieczenia majątkowe budynków i sprzętu</t>
  </si>
  <si>
    <t>Zakładowy Fundusz Socjalny</t>
  </si>
  <si>
    <t>Zakupy inwestycyjne</t>
  </si>
  <si>
    <t>RAZEM WYDATKI 80101</t>
  </si>
  <si>
    <t>a) dodatek mieszkaniowy</t>
  </si>
  <si>
    <t>b) dodatek wiejski</t>
  </si>
  <si>
    <t>Wynagrodzenia  osobowe nauczycieli</t>
  </si>
  <si>
    <t xml:space="preserve">Składki na ubezpieczenia społeczne </t>
  </si>
  <si>
    <t>Odpis na Zakładowy Fundusz Świadczeń Socjal</t>
  </si>
  <si>
    <t>RAZEM WYDATKI  KLASY  "0" 80104</t>
  </si>
  <si>
    <t>Szkolenia Nauczycieli</t>
  </si>
  <si>
    <t xml:space="preserve">RAZEM WYDATKI </t>
  </si>
  <si>
    <t>Nagrody i wydatki osobowe nie zaliczane do wynagrodzeń</t>
  </si>
  <si>
    <t>Plan</t>
  </si>
  <si>
    <t xml:space="preserve">  a) dodatki mieszkaniowe dla nauczycieli</t>
  </si>
  <si>
    <t xml:space="preserve">  b) dodatek wiejski</t>
  </si>
  <si>
    <t xml:space="preserve">  c) ekwiwalenty za odzież ochronną, środki BHP</t>
  </si>
  <si>
    <t xml:space="preserve">  e) wypadki przy pracy i choroby zawodowe</t>
  </si>
  <si>
    <t xml:space="preserve">w tym: </t>
  </si>
  <si>
    <t xml:space="preserve">    a) płace</t>
  </si>
  <si>
    <t xml:space="preserve">    b) nagrody na Dzień Edukacji Narodowej 3% </t>
  </si>
  <si>
    <t xml:space="preserve">    c) nagrody jubileuszowe</t>
  </si>
  <si>
    <t xml:space="preserve">    b) nagrody na Dzień Edukacji Narodowej 0,8% </t>
  </si>
  <si>
    <t>2. Administracja razem 2 osób tj. 1,75 et</t>
  </si>
  <si>
    <t>3. Obsługa (sprzataczki -2 etaty, konserwator-razem 3 osoby = 3 etaty</t>
  </si>
  <si>
    <t>1. Nauczyciele razem 11 osób tj.10,21 et.</t>
  </si>
  <si>
    <t xml:space="preserve">    d) zasilki na zagospodarowanie</t>
  </si>
  <si>
    <t xml:space="preserve">  f) zasiłek na zagospodarowanie</t>
  </si>
  <si>
    <t xml:space="preserve">              administracja</t>
  </si>
  <si>
    <t xml:space="preserve">              obsługa</t>
  </si>
  <si>
    <r>
      <t xml:space="preserve">Dodatkowe wynagrodzenie roczne </t>
    </r>
    <r>
      <rPr>
        <sz val="11"/>
        <rFont val="Arial CE"/>
        <family val="2"/>
      </rPr>
      <t>(8,5% wynagrodzeń osobowych)</t>
    </r>
  </si>
  <si>
    <t>Wyszczególnienie</t>
  </si>
  <si>
    <t xml:space="preserve"> - w tym: nauczyciele </t>
  </si>
  <si>
    <t xml:space="preserve">              administracja (43700+1300+3500=48500) x17,99%</t>
  </si>
  <si>
    <t xml:space="preserve">               umowy zlecenia 10850 x 17,99%</t>
  </si>
  <si>
    <t xml:space="preserve">              administracja  48500 x 2,45%</t>
  </si>
  <si>
    <t xml:space="preserve">               umowy zlecenia   10850 x 2,45%</t>
  </si>
  <si>
    <t xml:space="preserve">           wyposażenie stołówki</t>
  </si>
  <si>
    <t xml:space="preserve">w tym: opał (40 T węgla) </t>
  </si>
  <si>
    <t xml:space="preserve">             gaz</t>
  </si>
  <si>
    <t xml:space="preserve">             paliwo do kosiarki</t>
  </si>
  <si>
    <t>Nagrody i wydatki osobowenie zaliczane do wynagrodzeń KL.O</t>
  </si>
  <si>
    <t>Delegacje nauczycieli-dojazdy na zajęcia i diety</t>
  </si>
  <si>
    <t>4. Stołówka (2 kucharki po 0,75et., intendentka 0,75 etatu- razem =2,25 et</t>
  </si>
  <si>
    <t xml:space="preserve">            Rezerwy: 80195:  e) Odprawy emerytalne 1 osoba 1500,- x 3 m-ce=4.500,-</t>
  </si>
  <si>
    <t xml:space="preserve">                                         f) Urlopy  zdrowotne 1 osoba 900 x 25,49 = 22.950,-</t>
  </si>
  <si>
    <t xml:space="preserve">RAZEM 80146 </t>
  </si>
  <si>
    <t>Swiadczenia społeczne- wyprawki</t>
  </si>
  <si>
    <t>Wyposażenie</t>
  </si>
  <si>
    <t>Zakup energi i wody</t>
  </si>
  <si>
    <t>Umowy zlecenia, pranie pościeli, ścieki</t>
  </si>
  <si>
    <t xml:space="preserve">RAZEM WYDATKI NA SCHRONISKO </t>
  </si>
  <si>
    <t xml:space="preserve">         mapy i pomoce dydaktyczne, plansze,kreda</t>
  </si>
  <si>
    <t>odbiór ścieków</t>
  </si>
  <si>
    <t>plan2004/</t>
  </si>
  <si>
    <t>wykone 2003</t>
  </si>
  <si>
    <t>Szkoły Podstawowej Nr 2 w Wapnicy</t>
  </si>
  <si>
    <t>RAZEM WYDATKI</t>
  </si>
  <si>
    <t>0750</t>
  </si>
  <si>
    <t>Czynsze za mieskania</t>
  </si>
  <si>
    <t>0830</t>
  </si>
  <si>
    <t>Wpływy z usług- sprzedaż obiadów</t>
  </si>
  <si>
    <t>Dochody</t>
  </si>
  <si>
    <t>Razem dochody</t>
  </si>
  <si>
    <t>Wpływy z noclegów</t>
  </si>
  <si>
    <t xml:space="preserve">Wykonanie </t>
  </si>
  <si>
    <t xml:space="preserve">      203 x 4,16 = 844 x 6 m-cy x 25,70 = 130.200,-</t>
  </si>
  <si>
    <t xml:space="preserve">                                                       zastępstwa 200 x 25,25 = 5.100,-</t>
  </si>
  <si>
    <t xml:space="preserve">               obsługa (48600+1400+4000=54000) x 17,99%</t>
  </si>
  <si>
    <t xml:space="preserve">               stołówka (36100+1100+2700= 39900) x 17,99%</t>
  </si>
  <si>
    <t xml:space="preserve">               obsługa 54000 x 2,45%</t>
  </si>
  <si>
    <t xml:space="preserve">               stołówka 39900) x 2,45%</t>
  </si>
  <si>
    <t>f) wymiana okien</t>
  </si>
  <si>
    <t>e) remonty w budynku, prace posadzkarskie, elektryczne,</t>
  </si>
  <si>
    <t xml:space="preserve">    b) płace nauczyciela kl.o  =  20.400,-</t>
  </si>
  <si>
    <t xml:space="preserve">              nauczyciel kl.o</t>
  </si>
  <si>
    <t xml:space="preserve">      203 x 4,16 = 844 x 6 m-cy x 24,83 = 125.900,-</t>
  </si>
  <si>
    <t xml:space="preserve">                                                               276.500,- x1,03 = 284.800,-</t>
  </si>
  <si>
    <t xml:space="preserve"> - w tym: nauczyciele (10600+18600+289900+2400+2400+21300=345200)x17,99%</t>
  </si>
  <si>
    <t xml:space="preserve"> - w tym: nauczyciele 345200 x 2,45%</t>
  </si>
  <si>
    <t>0970</t>
  </si>
  <si>
    <t>Wpływy z różnych dochodów: prowizje PIT-4, DRA ,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</si>
</sst>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5" formatCode="#,##0_);[Red]\(#,##0\)"/>
    <numFmt numFmtId="167" formatCode="#,##0.00_);[Red]\(#,##0.00\)"/>
    <numFmt numFmtId="169" formatCode="&quot; zł&quot;#,##0_);[Red]\(&quot; zł&quot;#,##0\)"/>
    <numFmt numFmtId="171" formatCode="&quot; zł&quot;#,##0.00_);[Red]\(&quot; zł&quot;#,##0.00\)"/>
  </numFmts>
  <fonts count="3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6"/>
      <name val="MS Sans Serif"/>
      <family val="0"/>
    </font>
    <font>
      <sz val="10"/>
      <name val="Times New Roman CE"/>
      <family val="0"/>
    </font>
    <font>
      <sz val="8"/>
      <name val="Times New Roman CE"/>
      <family val="0"/>
    </font>
    <font>
      <sz val="8"/>
      <name val="Arial CE"/>
      <family val="0"/>
    </font>
    <font>
      <sz val="8"/>
      <name val="MS Sans Serif"/>
      <family val="0"/>
    </font>
    <font>
      <sz val="9"/>
      <name val="MS Sans Serif"/>
      <family val="0"/>
    </font>
    <font>
      <sz val="9"/>
      <name val="Arial CE"/>
      <family val="0"/>
    </font>
    <font>
      <sz val="9"/>
      <name val="Times New Roman CE"/>
      <family val="0"/>
    </font>
    <font>
      <b/>
      <sz val="10"/>
      <name val="Arial CE"/>
      <family val="2"/>
    </font>
    <font>
      <i/>
      <sz val="9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8"/>
      <name val="Times New Roman CE"/>
      <family val="1"/>
    </font>
    <font>
      <b/>
      <sz val="9"/>
      <name val="Times New Roman CE"/>
      <family val="1"/>
    </font>
    <font>
      <sz val="11"/>
      <name val="Times New Roman CE"/>
      <family val="0"/>
    </font>
    <font>
      <sz val="11"/>
      <name val="MS Sans Serif"/>
      <family val="0"/>
    </font>
    <font>
      <b/>
      <sz val="11"/>
      <name val="Times New Roman CE"/>
      <family val="1"/>
    </font>
    <font>
      <b/>
      <sz val="11"/>
      <name val="MS Sans Serif"/>
      <family val="0"/>
    </font>
    <font>
      <b/>
      <i/>
      <sz val="10"/>
      <name val="Arial CE"/>
      <family val="2"/>
    </font>
    <font>
      <b/>
      <sz val="24"/>
      <name val="Arial CE"/>
      <family val="2"/>
    </font>
    <font>
      <sz val="16"/>
      <name val="Times New Roman CE"/>
      <family val="1"/>
    </font>
    <font>
      <sz val="16"/>
      <name val="MS Sans Serif"/>
      <family val="0"/>
    </font>
    <font>
      <sz val="12"/>
      <name val="Arial CE"/>
      <family val="0"/>
    </font>
    <font>
      <b/>
      <sz val="11"/>
      <color indexed="10"/>
      <name val="Times New Roman CE"/>
      <family val="1"/>
    </font>
    <font>
      <b/>
      <sz val="14"/>
      <name val="Arial CE"/>
      <family val="2"/>
    </font>
    <font>
      <b/>
      <sz val="18"/>
      <name val="Arial CE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ck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8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7" xfId="0" applyNumberFormat="1" applyFont="1" applyFill="1" applyBorder="1" applyAlignment="1" applyProtection="1">
      <alignment/>
      <protection/>
    </xf>
    <xf numFmtId="4" fontId="12" fillId="0" borderId="7" xfId="0" applyNumberFormat="1" applyFont="1" applyFill="1" applyBorder="1" applyAlignment="1" applyProtection="1">
      <alignment horizontal="right"/>
      <protection/>
    </xf>
    <xf numFmtId="4" fontId="12" fillId="0" borderId="0" xfId="0" applyNumberFormat="1" applyFont="1" applyFill="1" applyBorder="1" applyAlignment="1" applyProtection="1">
      <alignment horizontal="right"/>
      <protection/>
    </xf>
    <xf numFmtId="4" fontId="7" fillId="0" borderId="7" xfId="0" applyNumberFormat="1" applyFont="1" applyFill="1" applyBorder="1" applyAlignment="1" applyProtection="1">
      <alignment horizontal="right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/>
      <protection/>
    </xf>
    <xf numFmtId="0" fontId="11" fillId="0" borderId="6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4" fontId="11" fillId="0" borderId="4" xfId="0" applyNumberFormat="1" applyFont="1" applyFill="1" applyBorder="1" applyAlignment="1" applyProtection="1">
      <alignment horizontal="right"/>
      <protection/>
    </xf>
    <xf numFmtId="0" fontId="11" fillId="0" borderId="11" xfId="0" applyNumberFormat="1" applyFont="1" applyFill="1" applyBorder="1" applyAlignment="1" applyProtection="1">
      <alignment horizontal="left"/>
      <protection/>
    </xf>
    <xf numFmtId="4" fontId="11" fillId="0" borderId="11" xfId="0" applyNumberFormat="1" applyFont="1" applyFill="1" applyBorder="1" applyAlignment="1" applyProtection="1">
      <alignment horizontal="right"/>
      <protection/>
    </xf>
    <xf numFmtId="0" fontId="11" fillId="0" borderId="11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11" fillId="0" borderId="14" xfId="0" applyNumberFormat="1" applyFont="1" applyFill="1" applyBorder="1" applyAlignment="1" applyProtection="1">
      <alignment/>
      <protection/>
    </xf>
    <xf numFmtId="4" fontId="11" fillId="0" borderId="14" xfId="0" applyNumberFormat="1" applyFont="1" applyFill="1" applyBorder="1" applyAlignment="1" applyProtection="1">
      <alignment horizontal="right"/>
      <protection/>
    </xf>
    <xf numFmtId="0" fontId="13" fillId="0" borderId="15" xfId="0" applyNumberFormat="1" applyFont="1" applyFill="1" applyBorder="1" applyAlignment="1" applyProtection="1">
      <alignment horizontal="center"/>
      <protection/>
    </xf>
    <xf numFmtId="0" fontId="13" fillId="0" borderId="16" xfId="0" applyNumberFormat="1" applyFont="1" applyFill="1" applyBorder="1" applyAlignment="1" applyProtection="1">
      <alignment horizontal="center"/>
      <protection/>
    </xf>
    <xf numFmtId="0" fontId="13" fillId="0" borderId="16" xfId="0" applyNumberFormat="1" applyFont="1" applyFill="1" applyBorder="1" applyAlignment="1" applyProtection="1">
      <alignment/>
      <protection/>
    </xf>
    <xf numFmtId="4" fontId="13" fillId="0" borderId="16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/>
      <protection/>
    </xf>
    <xf numFmtId="0" fontId="15" fillId="0" borderId="11" xfId="0" applyNumberFormat="1" applyFont="1" applyFill="1" applyBorder="1" applyAlignment="1" applyProtection="1">
      <alignment/>
      <protection/>
    </xf>
    <xf numFmtId="4" fontId="11" fillId="0" borderId="11" xfId="0" applyNumberFormat="1" applyFont="1" applyFill="1" applyBorder="1" applyAlignment="1" applyProtection="1">
      <alignment/>
      <protection/>
    </xf>
    <xf numFmtId="4" fontId="11" fillId="0" borderId="14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1" fillId="0" borderId="18" xfId="0" applyNumberFormat="1" applyFont="1" applyFill="1" applyBorder="1" applyAlignment="1" applyProtection="1">
      <alignment horizontal="center"/>
      <protection/>
    </xf>
    <xf numFmtId="0" fontId="15" fillId="0" borderId="19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5" xfId="0" applyNumberFormat="1" applyFont="1" applyFill="1" applyBorder="1" applyAlignment="1" applyProtection="1">
      <alignment horizontal="center"/>
      <protection/>
    </xf>
    <xf numFmtId="0" fontId="15" fillId="0" borderId="20" xfId="0" applyNumberFormat="1" applyFont="1" applyFill="1" applyBorder="1" applyAlignment="1" applyProtection="1">
      <alignment horizontal="center"/>
      <protection/>
    </xf>
    <xf numFmtId="4" fontId="13" fillId="0" borderId="16" xfId="0" applyNumberFormat="1" applyFont="1" applyFill="1" applyBorder="1" applyAlignment="1" applyProtection="1">
      <alignment/>
      <protection/>
    </xf>
    <xf numFmtId="4" fontId="17" fillId="0" borderId="16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 horizontal="center"/>
      <protection/>
    </xf>
    <xf numFmtId="0" fontId="4" fillId="0" borderId="7" xfId="0" applyNumberFormat="1" applyFont="1" applyFill="1" applyBorder="1" applyAlignment="1" applyProtection="1">
      <alignment horizontal="center"/>
      <protection/>
    </xf>
    <xf numFmtId="0" fontId="13" fillId="0" borderId="7" xfId="0" applyNumberFormat="1" applyFont="1" applyFill="1" applyBorder="1" applyAlignment="1" applyProtection="1">
      <alignment horizontal="center"/>
      <protection/>
    </xf>
    <xf numFmtId="4" fontId="4" fillId="0" borderId="7" xfId="0" applyNumberFormat="1" applyFont="1" applyFill="1" applyBorder="1" applyAlignment="1" applyProtection="1">
      <alignment/>
      <protection/>
    </xf>
    <xf numFmtId="4" fontId="4" fillId="0" borderId="16" xfId="0" applyNumberFormat="1" applyFont="1" applyFill="1" applyBorder="1" applyAlignment="1" applyProtection="1">
      <alignment/>
      <protection/>
    </xf>
    <xf numFmtId="4" fontId="11" fillId="0" borderId="4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13" fillId="0" borderId="21" xfId="0" applyNumberFormat="1" applyFont="1" applyFill="1" applyBorder="1" applyAlignment="1" applyProtection="1">
      <alignment horizontal="center"/>
      <protection/>
    </xf>
    <xf numFmtId="4" fontId="13" fillId="0" borderId="7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horizontal="center"/>
      <protection/>
    </xf>
    <xf numFmtId="0" fontId="19" fillId="0" borderId="7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7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4" fontId="11" fillId="0" borderId="22" xfId="0" applyNumberFormat="1" applyFont="1" applyFill="1" applyBorder="1" applyAlignment="1" applyProtection="1">
      <alignment horizontal="righ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/>
      <protection/>
    </xf>
    <xf numFmtId="4" fontId="11" fillId="0" borderId="22" xfId="0" applyNumberFormat="1" applyFont="1" applyFill="1" applyBorder="1" applyAlignment="1" applyProtection="1">
      <alignment/>
      <protection/>
    </xf>
    <xf numFmtId="4" fontId="7" fillId="0" borderId="23" xfId="0" applyNumberFormat="1" applyFont="1" applyFill="1" applyBorder="1" applyAlignment="1" applyProtection="1">
      <alignment/>
      <protection/>
    </xf>
    <xf numFmtId="4" fontId="7" fillId="0" borderId="2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7" fillId="0" borderId="16" xfId="0" applyNumberFormat="1" applyFont="1" applyFill="1" applyBorder="1" applyAlignment="1" applyProtection="1">
      <alignment/>
      <protection/>
    </xf>
    <xf numFmtId="4" fontId="21" fillId="0" borderId="25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" fontId="11" fillId="0" borderId="23" xfId="0" applyNumberFormat="1" applyFont="1" applyFill="1" applyBorder="1" applyAlignment="1" applyProtection="1">
      <alignment/>
      <protection/>
    </xf>
    <xf numFmtId="4" fontId="8" fillId="0" borderId="14" xfId="0" applyNumberFormat="1" applyFont="1" applyFill="1" applyBorder="1" applyAlignment="1" applyProtection="1">
      <alignment/>
      <protection/>
    </xf>
    <xf numFmtId="4" fontId="11" fillId="0" borderId="26" xfId="0" applyNumberFormat="1" applyFont="1" applyFill="1" applyBorder="1" applyAlignment="1" applyProtection="1">
      <alignment/>
      <protection/>
    </xf>
    <xf numFmtId="4" fontId="11" fillId="0" borderId="27" xfId="0" applyNumberFormat="1" applyFont="1" applyFill="1" applyBorder="1" applyAlignment="1" applyProtection="1">
      <alignment/>
      <protection/>
    </xf>
    <xf numFmtId="4" fontId="23" fillId="0" borderId="16" xfId="0" applyNumberFormat="1" applyFont="1" applyFill="1" applyBorder="1" applyAlignment="1" applyProtection="1">
      <alignment/>
      <protection/>
    </xf>
    <xf numFmtId="4" fontId="23" fillId="0" borderId="23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4" fontId="13" fillId="0" borderId="11" xfId="0" applyNumberFormat="1" applyFont="1" applyFill="1" applyBorder="1" applyAlignment="1" applyProtection="1">
      <alignment/>
      <protection/>
    </xf>
    <xf numFmtId="0" fontId="13" fillId="0" borderId="4" xfId="0" applyNumberFormat="1" applyFont="1" applyFill="1" applyBorder="1" applyAlignment="1" applyProtection="1">
      <alignment/>
      <protection/>
    </xf>
    <xf numFmtId="4" fontId="11" fillId="0" borderId="28" xfId="0" applyNumberFormat="1" applyFont="1" applyFill="1" applyBorder="1" applyAlignment="1" applyProtection="1">
      <alignment/>
      <protection/>
    </xf>
    <xf numFmtId="4" fontId="11" fillId="0" borderId="24" xfId="0" applyNumberFormat="1" applyFont="1" applyFill="1" applyBorder="1" applyAlignment="1" applyProtection="1">
      <alignment/>
      <protection/>
    </xf>
    <xf numFmtId="4" fontId="13" fillId="0" borderId="24" xfId="0" applyNumberFormat="1" applyFont="1" applyFill="1" applyBorder="1" applyAlignment="1" applyProtection="1">
      <alignment/>
      <protection/>
    </xf>
    <xf numFmtId="4" fontId="7" fillId="0" borderId="29" xfId="0" applyNumberFormat="1" applyFont="1" applyFill="1" applyBorder="1" applyAlignment="1" applyProtection="1">
      <alignment/>
      <protection/>
    </xf>
    <xf numFmtId="4" fontId="7" fillId="0" borderId="30" xfId="0" applyNumberFormat="1" applyFont="1" applyFill="1" applyBorder="1" applyAlignment="1" applyProtection="1">
      <alignment/>
      <protection/>
    </xf>
    <xf numFmtId="0" fontId="11" fillId="0" borderId="22" xfId="0" applyNumberFormat="1" applyFont="1" applyFill="1" applyBorder="1" applyAlignment="1" applyProtection="1">
      <alignment/>
      <protection/>
    </xf>
    <xf numFmtId="0" fontId="11" fillId="0" borderId="31" xfId="0" applyNumberFormat="1" applyFont="1" applyFill="1" applyBorder="1" applyAlignment="1" applyProtection="1">
      <alignment/>
      <protection/>
    </xf>
    <xf numFmtId="4" fontId="11" fillId="0" borderId="31" xfId="0" applyNumberFormat="1" applyFont="1" applyFill="1" applyBorder="1" applyAlignment="1" applyProtection="1">
      <alignment horizontal="righ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4" fontId="11" fillId="0" borderId="23" xfId="0" applyNumberFormat="1" applyFont="1" applyFill="1" applyBorder="1" applyAlignment="1" applyProtection="1">
      <alignment horizontal="right"/>
      <protection/>
    </xf>
    <xf numFmtId="4" fontId="11" fillId="0" borderId="24" xfId="0" applyNumberFormat="1" applyFont="1" applyFill="1" applyBorder="1" applyAlignment="1" applyProtection="1">
      <alignment horizontal="right"/>
      <protection/>
    </xf>
    <xf numFmtId="4" fontId="11" fillId="0" borderId="29" xfId="0" applyNumberFormat="1" applyFont="1" applyFill="1" applyBorder="1" applyAlignment="1" applyProtection="1">
      <alignment horizontal="right"/>
      <protection/>
    </xf>
    <xf numFmtId="4" fontId="8" fillId="0" borderId="32" xfId="0" applyNumberFormat="1" applyFont="1" applyFill="1" applyBorder="1" applyAlignment="1" applyProtection="1">
      <alignment/>
      <protection/>
    </xf>
    <xf numFmtId="4" fontId="7" fillId="0" borderId="33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11" fillId="0" borderId="7" xfId="0" applyNumberFormat="1" applyFont="1" applyFill="1" applyBorder="1" applyAlignment="1" applyProtection="1">
      <alignment/>
      <protection/>
    </xf>
    <xf numFmtId="4" fontId="11" fillId="0" borderId="7" xfId="0" applyNumberFormat="1" applyFont="1" applyFill="1" applyBorder="1" applyAlignment="1" applyProtection="1">
      <alignment/>
      <protection/>
    </xf>
    <xf numFmtId="4" fontId="11" fillId="0" borderId="31" xfId="0" applyNumberFormat="1" applyFont="1" applyFill="1" applyBorder="1" applyAlignment="1" applyProtection="1">
      <alignment/>
      <protection/>
    </xf>
    <xf numFmtId="4" fontId="8" fillId="0" borderId="31" xfId="0" applyNumberFormat="1" applyFont="1" applyFill="1" applyBorder="1" applyAlignment="1" applyProtection="1">
      <alignment/>
      <protection/>
    </xf>
    <xf numFmtId="4" fontId="8" fillId="0" borderId="29" xfId="0" applyNumberFormat="1" applyFont="1" applyFill="1" applyBorder="1" applyAlignment="1" applyProtection="1">
      <alignment/>
      <protection/>
    </xf>
    <xf numFmtId="0" fontId="21" fillId="0" borderId="2" xfId="0" applyNumberFormat="1" applyFont="1" applyFill="1" applyBorder="1" applyAlignment="1" applyProtection="1">
      <alignment horizontal="center"/>
      <protection/>
    </xf>
    <xf numFmtId="0" fontId="21" fillId="0" borderId="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17" fillId="0" borderId="34" xfId="0" applyNumberFormat="1" applyFont="1" applyFill="1" applyBorder="1" applyAlignment="1" applyProtection="1">
      <alignment/>
      <protection/>
    </xf>
    <xf numFmtId="4" fontId="11" fillId="0" borderId="26" xfId="0" applyNumberFormat="1" applyFont="1" applyFill="1" applyBorder="1" applyAlignment="1" applyProtection="1">
      <alignment horizontal="right"/>
      <protection/>
    </xf>
    <xf numFmtId="4" fontId="8" fillId="0" borderId="11" xfId="0" applyNumberFormat="1" applyFont="1" applyFill="1" applyBorder="1" applyAlignment="1" applyProtection="1">
      <alignment horizontal="right"/>
      <protection/>
    </xf>
    <xf numFmtId="4" fontId="11" fillId="0" borderId="27" xfId="0" applyNumberFormat="1" applyFont="1" applyFill="1" applyBorder="1" applyAlignment="1" applyProtection="1">
      <alignment horizontal="right"/>
      <protection/>
    </xf>
    <xf numFmtId="4" fontId="8" fillId="0" borderId="24" xfId="0" applyNumberFormat="1" applyFont="1" applyFill="1" applyBorder="1" applyAlignment="1" applyProtection="1">
      <alignment horizontal="right"/>
      <protection/>
    </xf>
    <xf numFmtId="4" fontId="8" fillId="0" borderId="31" xfId="0" applyNumberFormat="1" applyFont="1" applyFill="1" applyBorder="1" applyAlignment="1" applyProtection="1">
      <alignment horizontal="right"/>
      <protection/>
    </xf>
    <xf numFmtId="4" fontId="11" fillId="0" borderId="35" xfId="0" applyNumberFormat="1" applyFont="1" applyFill="1" applyBorder="1" applyAlignment="1" applyProtection="1">
      <alignment horizontal="right"/>
      <protection/>
    </xf>
    <xf numFmtId="4" fontId="8" fillId="0" borderId="29" xfId="0" applyNumberFormat="1" applyFont="1" applyFill="1" applyBorder="1" applyAlignment="1" applyProtection="1">
      <alignment horizontal="right"/>
      <protection/>
    </xf>
    <xf numFmtId="4" fontId="11" fillId="0" borderId="34" xfId="0" applyNumberFormat="1" applyFont="1" applyFill="1" applyBorder="1" applyAlignment="1" applyProtection="1">
      <alignment horizontal="right"/>
      <protection/>
    </xf>
    <xf numFmtId="4" fontId="17" fillId="0" borderId="25" xfId="0" applyNumberFormat="1" applyFont="1" applyFill="1" applyBorder="1" applyAlignment="1" applyProtection="1">
      <alignment/>
      <protection/>
    </xf>
    <xf numFmtId="4" fontId="23" fillId="0" borderId="25" xfId="0" applyNumberFormat="1" applyFont="1" applyFill="1" applyBorder="1" applyAlignment="1" applyProtection="1">
      <alignment/>
      <protection/>
    </xf>
    <xf numFmtId="4" fontId="23" fillId="0" borderId="34" xfId="0" applyNumberFormat="1" applyFont="1" applyFill="1" applyBorder="1" applyAlignment="1" applyProtection="1">
      <alignment horizontal="right"/>
      <protection/>
    </xf>
    <xf numFmtId="4" fontId="23" fillId="0" borderId="29" xfId="0" applyNumberFormat="1" applyFont="1" applyFill="1" applyBorder="1" applyAlignment="1" applyProtection="1">
      <alignment horizontal="right"/>
      <protection/>
    </xf>
    <xf numFmtId="4" fontId="21" fillId="0" borderId="7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Fill="1" applyBorder="1" applyAlignment="1" applyProtection="1">
      <alignment horizontal="right"/>
      <protection/>
    </xf>
    <xf numFmtId="4" fontId="21" fillId="0" borderId="22" xfId="0" applyNumberFormat="1" applyFont="1" applyFill="1" applyBorder="1" applyAlignment="1" applyProtection="1">
      <alignment horizontal="right"/>
      <protection/>
    </xf>
    <xf numFmtId="4" fontId="21" fillId="0" borderId="26" xfId="0" applyNumberFormat="1" applyFont="1" applyFill="1" applyBorder="1" applyAlignment="1" applyProtection="1">
      <alignment horizontal="right"/>
      <protection/>
    </xf>
    <xf numFmtId="4" fontId="21" fillId="0" borderId="16" xfId="0" applyNumberFormat="1" applyFont="1" applyFill="1" applyBorder="1" applyAlignment="1" applyProtection="1">
      <alignment horizontal="right"/>
      <protection/>
    </xf>
    <xf numFmtId="4" fontId="21" fillId="0" borderId="36" xfId="0" applyNumberFormat="1" applyFont="1" applyFill="1" applyBorder="1" applyAlignment="1" applyProtection="1">
      <alignment horizontal="right"/>
      <protection/>
    </xf>
    <xf numFmtId="4" fontId="21" fillId="0" borderId="16" xfId="0" applyNumberFormat="1" applyFont="1" applyFill="1" applyBorder="1" applyAlignment="1" applyProtection="1">
      <alignment horizontal="right"/>
      <protection/>
    </xf>
    <xf numFmtId="4" fontId="21" fillId="0" borderId="36" xfId="0" applyNumberFormat="1" applyFont="1" applyFill="1" applyBorder="1" applyAlignment="1" applyProtection="1">
      <alignment horizontal="right"/>
      <protection/>
    </xf>
    <xf numFmtId="4" fontId="21" fillId="0" borderId="25" xfId="0" applyNumberFormat="1" applyFont="1" applyFill="1" applyBorder="1" applyAlignment="1" applyProtection="1">
      <alignment horizontal="right"/>
      <protection/>
    </xf>
    <xf numFmtId="4" fontId="23" fillId="0" borderId="16" xfId="0" applyNumberFormat="1" applyFont="1" applyFill="1" applyBorder="1" applyAlignment="1" applyProtection="1">
      <alignment horizontal="right"/>
      <protection/>
    </xf>
    <xf numFmtId="4" fontId="23" fillId="0" borderId="36" xfId="0" applyNumberFormat="1" applyFont="1" applyFill="1" applyBorder="1" applyAlignment="1" applyProtection="1">
      <alignment horizontal="right"/>
      <protection/>
    </xf>
    <xf numFmtId="4" fontId="23" fillId="0" borderId="25" xfId="0" applyNumberFormat="1" applyFont="1" applyFill="1" applyBorder="1" applyAlignment="1" applyProtection="1">
      <alignment horizontal="right"/>
      <protection/>
    </xf>
    <xf numFmtId="4" fontId="8" fillId="0" borderId="4" xfId="0" applyNumberFormat="1" applyFont="1" applyFill="1" applyBorder="1" applyAlignment="1" applyProtection="1">
      <alignment horizontal="right"/>
      <protection/>
    </xf>
    <xf numFmtId="4" fontId="11" fillId="0" borderId="5" xfId="0" applyNumberFormat="1" applyFont="1" applyFill="1" applyBorder="1" applyAlignment="1" applyProtection="1">
      <alignment horizontal="right"/>
      <protection/>
    </xf>
    <xf numFmtId="4" fontId="8" fillId="0" borderId="37" xfId="0" applyNumberFormat="1" applyFont="1" applyFill="1" applyBorder="1" applyAlignment="1" applyProtection="1">
      <alignment horizontal="right"/>
      <protection/>
    </xf>
    <xf numFmtId="4" fontId="8" fillId="0" borderId="14" xfId="0" applyNumberFormat="1" applyFont="1" applyFill="1" applyBorder="1" applyAlignment="1" applyProtection="1">
      <alignment horizontal="right"/>
      <protection/>
    </xf>
    <xf numFmtId="4" fontId="11" fillId="0" borderId="28" xfId="0" applyNumberFormat="1" applyFont="1" applyFill="1" applyBorder="1" applyAlignment="1" applyProtection="1">
      <alignment horizontal="right"/>
      <protection/>
    </xf>
    <xf numFmtId="4" fontId="23" fillId="0" borderId="36" xfId="0" applyNumberFormat="1" applyFont="1" applyFill="1" applyBorder="1" applyAlignment="1" applyProtection="1">
      <alignment/>
      <protection/>
    </xf>
    <xf numFmtId="4" fontId="23" fillId="0" borderId="7" xfId="0" applyNumberFormat="1" applyFont="1" applyFill="1" applyBorder="1" applyAlignment="1" applyProtection="1">
      <alignment/>
      <protection/>
    </xf>
    <xf numFmtId="4" fontId="21" fillId="0" borderId="38" xfId="0" applyNumberFormat="1" applyFont="1" applyFill="1" applyBorder="1" applyAlignment="1" applyProtection="1">
      <alignment/>
      <protection/>
    </xf>
    <xf numFmtId="4" fontId="23" fillId="0" borderId="38" xfId="0" applyNumberFormat="1" applyFont="1" applyFill="1" applyBorder="1" applyAlignment="1" applyProtection="1">
      <alignment/>
      <protection/>
    </xf>
    <xf numFmtId="4" fontId="11" fillId="0" borderId="0" xfId="0" applyNumberFormat="1" applyFont="1" applyFill="1" applyBorder="1" applyAlignment="1" applyProtection="1">
      <alignment/>
      <protection/>
    </xf>
    <xf numFmtId="4" fontId="11" fillId="0" borderId="38" xfId="0" applyNumberFormat="1" applyFont="1" applyFill="1" applyBorder="1" applyAlignment="1" applyProtection="1">
      <alignment/>
      <protection/>
    </xf>
    <xf numFmtId="4" fontId="16" fillId="0" borderId="7" xfId="0" applyNumberFormat="1" applyFont="1" applyFill="1" applyBorder="1" applyAlignment="1" applyProtection="1">
      <alignment/>
      <protection/>
    </xf>
    <xf numFmtId="4" fontId="11" fillId="0" borderId="35" xfId="0" applyNumberFormat="1" applyFont="1" applyFill="1" applyBorder="1" applyAlignment="1" applyProtection="1">
      <alignment/>
      <protection/>
    </xf>
    <xf numFmtId="4" fontId="16" fillId="0" borderId="16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4" fontId="13" fillId="0" borderId="39" xfId="0" applyNumberFormat="1" applyFont="1" applyFill="1" applyBorder="1" applyAlignment="1" applyProtection="1">
      <alignment horizontal="center"/>
      <protection/>
    </xf>
    <xf numFmtId="4" fontId="13" fillId="0" borderId="2" xfId="0" applyNumberFormat="1" applyFont="1" applyFill="1" applyBorder="1" applyAlignment="1" applyProtection="1">
      <alignment horizontal="center"/>
      <protection/>
    </xf>
    <xf numFmtId="4" fontId="13" fillId="0" borderId="2" xfId="0" applyNumberFormat="1" applyFont="1" applyFill="1" applyBorder="1" applyAlignment="1" applyProtection="1">
      <alignment/>
      <protection/>
    </xf>
    <xf numFmtId="0" fontId="13" fillId="0" borderId="40" xfId="0" applyNumberFormat="1" applyFont="1" applyFill="1" applyBorder="1" applyAlignment="1" applyProtection="1">
      <alignment horizontal="center"/>
      <protection/>
    </xf>
    <xf numFmtId="0" fontId="13" fillId="0" borderId="34" xfId="0" applyNumberFormat="1" applyFont="1" applyFill="1" applyBorder="1" applyAlignment="1" applyProtection="1">
      <alignment horizontal="center"/>
      <protection/>
    </xf>
    <xf numFmtId="4" fontId="13" fillId="0" borderId="22" xfId="0" applyNumberFormat="1" applyFont="1" applyFill="1" applyBorder="1" applyAlignment="1" applyProtection="1">
      <alignment/>
      <protection/>
    </xf>
    <xf numFmtId="4" fontId="16" fillId="0" borderId="22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/>
      <protection/>
    </xf>
    <xf numFmtId="4" fontId="18" fillId="0" borderId="34" xfId="0" applyNumberFormat="1" applyFont="1" applyFill="1" applyBorder="1" applyAlignment="1" applyProtection="1">
      <alignment/>
      <protection/>
    </xf>
    <xf numFmtId="4" fontId="21" fillId="0" borderId="41" xfId="0" applyNumberFormat="1" applyFont="1" applyFill="1" applyBorder="1" applyAlignment="1" applyProtection="1">
      <alignment/>
      <protection/>
    </xf>
    <xf numFmtId="4" fontId="21" fillId="0" borderId="42" xfId="0" applyNumberFormat="1" applyFont="1" applyFill="1" applyBorder="1" applyAlignment="1" applyProtection="1">
      <alignment/>
      <protection/>
    </xf>
    <xf numFmtId="4" fontId="30" fillId="0" borderId="16" xfId="0" applyNumberFormat="1" applyFont="1" applyFill="1" applyBorder="1" applyAlignment="1" applyProtection="1">
      <alignment horizontal="right"/>
      <protection/>
    </xf>
    <xf numFmtId="4" fontId="11" fillId="0" borderId="7" xfId="0" applyNumberFormat="1" applyFont="1" applyFill="1" applyBorder="1" applyAlignment="1" applyProtection="1">
      <alignment/>
      <protection/>
    </xf>
    <xf numFmtId="4" fontId="12" fillId="0" borderId="25" xfId="0" applyNumberFormat="1" applyFont="1" applyFill="1" applyBorder="1" applyAlignment="1" applyProtection="1">
      <alignment/>
      <protection/>
    </xf>
    <xf numFmtId="4" fontId="11" fillId="0" borderId="3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43" xfId="0" applyNumberFormat="1" applyFont="1" applyFill="1" applyBorder="1" applyAlignment="1" applyProtection="1">
      <alignment/>
      <protection/>
    </xf>
    <xf numFmtId="0" fontId="13" fillId="0" borderId="36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/>
      <protection/>
    </xf>
    <xf numFmtId="4" fontId="30" fillId="0" borderId="16" xfId="0" applyNumberFormat="1" applyFont="1" applyFill="1" applyBorder="1" applyAlignment="1" applyProtection="1">
      <alignment/>
      <protection/>
    </xf>
    <xf numFmtId="4" fontId="8" fillId="0" borderId="23" xfId="0" applyNumberFormat="1" applyFont="1" applyFill="1" applyBorder="1" applyAlignment="1" applyProtection="1">
      <alignment/>
      <protection/>
    </xf>
    <xf numFmtId="4" fontId="8" fillId="0" borderId="24" xfId="0" applyNumberFormat="1" applyFont="1" applyFill="1" applyBorder="1" applyAlignment="1" applyProtection="1">
      <alignment/>
      <protection/>
    </xf>
    <xf numFmtId="0" fontId="7" fillId="0" borderId="29" xfId="0" applyNumberFormat="1" applyFont="1" applyFill="1" applyBorder="1" applyAlignment="1" applyProtection="1">
      <alignment horizontal="center"/>
      <protection/>
    </xf>
    <xf numFmtId="0" fontId="13" fillId="0" borderId="43" xfId="0" applyNumberFormat="1" applyFont="1" applyFill="1" applyBorder="1" applyAlignment="1" applyProtection="1">
      <alignment horizontal="center"/>
      <protection/>
    </xf>
    <xf numFmtId="0" fontId="13" fillId="0" borderId="36" xfId="0" applyNumberFormat="1" applyFont="1" applyFill="1" applyBorder="1" applyAlignment="1" applyProtection="1">
      <alignment horizontal="center"/>
      <protection/>
    </xf>
    <xf numFmtId="0" fontId="13" fillId="0" borderId="44" xfId="0" applyNumberFormat="1" applyFont="1" applyFill="1" applyBorder="1" applyAlignment="1" applyProtection="1">
      <alignment horizontal="center"/>
      <protection/>
    </xf>
    <xf numFmtId="4" fontId="13" fillId="0" borderId="45" xfId="0" applyNumberFormat="1" applyFont="1" applyFill="1" applyBorder="1" applyAlignment="1" applyProtection="1">
      <alignment horizontal="center"/>
      <protection/>
    </xf>
    <xf numFmtId="4" fontId="13" fillId="0" borderId="26" xfId="0" applyNumberFormat="1" applyFont="1" applyFill="1" applyBorder="1" applyAlignment="1" applyProtection="1">
      <alignment horizontal="center"/>
      <protection/>
    </xf>
    <xf numFmtId="0" fontId="13" fillId="0" borderId="46" xfId="0" applyNumberFormat="1" applyFont="1" applyFill="1" applyBorder="1" applyAlignment="1" applyProtection="1">
      <alignment horizontal="center"/>
      <protection/>
    </xf>
    <xf numFmtId="0" fontId="15" fillId="0" borderId="1" xfId="0" applyNumberFormat="1" applyFont="1" applyFill="1" applyBorder="1" applyAlignment="1" applyProtection="1">
      <alignment horizontal="center"/>
      <protection/>
    </xf>
    <xf numFmtId="0" fontId="15" fillId="0" borderId="18" xfId="0" applyNumberFormat="1" applyFont="1" applyFill="1" applyBorder="1" applyAlignment="1" applyProtection="1">
      <alignment horizontal="center"/>
      <protection/>
    </xf>
    <xf numFmtId="0" fontId="15" fillId="0" borderId="6" xfId="0" applyNumberFormat="1" applyFont="1" applyFill="1" applyBorder="1" applyAlignment="1" applyProtection="1">
      <alignment horizontal="center"/>
      <protection/>
    </xf>
    <xf numFmtId="0" fontId="15" fillId="0" borderId="12" xfId="0" applyNumberFormat="1" applyFont="1" applyFill="1" applyBorder="1" applyAlignment="1" applyProtection="1">
      <alignment horizontal="center"/>
      <protection/>
    </xf>
    <xf numFmtId="0" fontId="15" fillId="0" borderId="13" xfId="0" applyNumberFormat="1" applyFont="1" applyFill="1" applyBorder="1" applyAlignment="1" applyProtection="1">
      <alignment horizontal="center"/>
      <protection/>
    </xf>
    <xf numFmtId="4" fontId="12" fillId="0" borderId="38" xfId="0" applyNumberFormat="1" applyFont="1" applyFill="1" applyBorder="1" applyAlignment="1" applyProtection="1">
      <alignment/>
      <protection/>
    </xf>
    <xf numFmtId="4" fontId="12" fillId="0" borderId="4" xfId="0" applyNumberFormat="1" applyFont="1" applyFill="1" applyBorder="1" applyAlignment="1" applyProtection="1">
      <alignment horizontal="right"/>
      <protection/>
    </xf>
    <xf numFmtId="4" fontId="11" fillId="0" borderId="4" xfId="0" applyNumberFormat="1" applyFont="1" applyFill="1" applyBorder="1" applyAlignment="1" applyProtection="1">
      <alignment/>
      <protection/>
    </xf>
    <xf numFmtId="4" fontId="12" fillId="0" borderId="23" xfId="0" applyNumberFormat="1" applyFont="1" applyFill="1" applyBorder="1" applyAlignment="1" applyProtection="1">
      <alignment/>
      <protection/>
    </xf>
    <xf numFmtId="4" fontId="12" fillId="0" borderId="11" xfId="0" applyNumberFormat="1" applyFont="1" applyFill="1" applyBorder="1" applyAlignment="1" applyProtection="1">
      <alignment horizontal="right"/>
      <protection/>
    </xf>
    <xf numFmtId="4" fontId="11" fillId="0" borderId="11" xfId="0" applyNumberFormat="1" applyFont="1" applyFill="1" applyBorder="1" applyAlignment="1" applyProtection="1">
      <alignment/>
      <protection/>
    </xf>
    <xf numFmtId="4" fontId="12" fillId="0" borderId="24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4" fontId="18" fillId="0" borderId="16" xfId="0" applyNumberFormat="1" applyFont="1" applyFill="1" applyBorder="1" applyAlignment="1" applyProtection="1">
      <alignment/>
      <protection/>
    </xf>
    <xf numFmtId="0" fontId="18" fillId="0" borderId="47" xfId="0" applyNumberFormat="1" applyFont="1" applyFill="1" applyBorder="1" applyAlignment="1" applyProtection="1">
      <alignment horizontal="center"/>
      <protection/>
    </xf>
    <xf numFmtId="0" fontId="18" fillId="0" borderId="36" xfId="0" applyNumberFormat="1" applyFont="1" applyFill="1" applyBorder="1" applyAlignment="1" applyProtection="1">
      <alignment horizontal="center"/>
      <protection/>
    </xf>
    <xf numFmtId="4" fontId="18" fillId="0" borderId="44" xfId="0" applyNumberFormat="1" applyFont="1" applyFill="1" applyBorder="1" applyAlignment="1" applyProtection="1">
      <alignment/>
      <protection/>
    </xf>
    <xf numFmtId="0" fontId="13" fillId="0" borderId="47" xfId="0" applyNumberFormat="1" applyFont="1" applyFill="1" applyBorder="1" applyAlignment="1" applyProtection="1">
      <alignment horizontal="center"/>
      <protection/>
    </xf>
    <xf numFmtId="4" fontId="13" fillId="0" borderId="44" xfId="0" applyNumberFormat="1" applyFont="1" applyFill="1" applyBorder="1" applyAlignment="1" applyProtection="1">
      <alignment/>
      <protection/>
    </xf>
    <xf numFmtId="0" fontId="18" fillId="0" borderId="48" xfId="0" applyNumberFormat="1" applyFont="1" applyFill="1" applyBorder="1" applyAlignment="1" applyProtection="1">
      <alignment horizontal="center"/>
      <protection/>
    </xf>
    <xf numFmtId="0" fontId="17" fillId="0" borderId="43" xfId="0" applyNumberFormat="1" applyFont="1" applyFill="1" applyBorder="1" applyAlignment="1" applyProtection="1">
      <alignment/>
      <protection/>
    </xf>
    <xf numFmtId="0" fontId="17" fillId="0" borderId="36" xfId="0" applyNumberFormat="1" applyFont="1" applyFill="1" applyBorder="1" applyAlignment="1" applyProtection="1">
      <alignment/>
      <protection/>
    </xf>
    <xf numFmtId="0" fontId="18" fillId="0" borderId="44" xfId="0" applyNumberFormat="1" applyFont="1" applyFill="1" applyBorder="1" applyAlignment="1" applyProtection="1">
      <alignment horizontal="right"/>
      <protection/>
    </xf>
    <xf numFmtId="49" fontId="13" fillId="0" borderId="16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1" fillId="0" borderId="16" xfId="0" applyNumberFormat="1" applyFont="1" applyFill="1" applyBorder="1" applyAlignment="1" applyProtection="1">
      <alignment horizontal="right"/>
      <protection/>
    </xf>
    <xf numFmtId="4" fontId="17" fillId="0" borderId="16" xfId="0" applyNumberFormat="1" applyFont="1" applyFill="1" applyBorder="1" applyAlignment="1" applyProtection="1">
      <alignment/>
      <protection/>
    </xf>
    <xf numFmtId="49" fontId="13" fillId="0" borderId="44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right"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1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horizontal="center"/>
      <protection/>
    </xf>
    <xf numFmtId="0" fontId="27" fillId="0" borderId="2" xfId="0" applyNumberFormat="1" applyFont="1" applyFill="1" applyBorder="1" applyAlignment="1" applyProtection="1">
      <alignment horizontal="center"/>
      <protection/>
    </xf>
    <xf numFmtId="0" fontId="28" fillId="0" borderId="7" xfId="0" applyFont="1" applyBorder="1" applyAlignment="1">
      <alignment horizontal="center"/>
    </xf>
    <xf numFmtId="4" fontId="11" fillId="0" borderId="41" xfId="0" applyNumberFormat="1" applyFont="1" applyFill="1" applyBorder="1" applyAlignment="1" applyProtection="1">
      <alignment/>
      <protection/>
    </xf>
    <xf numFmtId="4" fontId="11" fillId="0" borderId="42" xfId="0" applyNumberFormat="1" applyFont="1" applyFill="1" applyBorder="1" applyAlignment="1" applyProtection="1">
      <alignment/>
      <protection/>
    </xf>
    <xf numFmtId="0" fontId="13" fillId="0" borderId="1" xfId="0" applyNumberFormat="1" applyFont="1" applyFill="1" applyBorder="1" applyAlignment="1" applyProtection="1">
      <alignment horizontal="center"/>
      <protection/>
    </xf>
    <xf numFmtId="0" fontId="1" fillId="0" borderId="3" xfId="0" applyFont="1" applyBorder="1" applyAlignment="1">
      <alignment/>
    </xf>
    <xf numFmtId="0" fontId="17" fillId="0" borderId="2" xfId="0" applyNumberFormat="1" applyFont="1" applyFill="1" applyBorder="1" applyAlignment="1" applyProtection="1">
      <alignment horizontal="left"/>
      <protection/>
    </xf>
    <xf numFmtId="0" fontId="24" fillId="0" borderId="34" xfId="0" applyFont="1" applyBorder="1" applyAlignment="1">
      <alignment/>
    </xf>
    <xf numFmtId="0" fontId="13" fillId="0" borderId="19" xfId="0" applyNumberFormat="1" applyFont="1" applyFill="1" applyBorder="1" applyAlignment="1" applyProtection="1">
      <alignment horizontal="center"/>
      <protection/>
    </xf>
    <xf numFmtId="0" fontId="1" fillId="0" borderId="17" xfId="0" applyFont="1" applyBorder="1" applyAlignment="1">
      <alignment/>
    </xf>
    <xf numFmtId="0" fontId="13" fillId="0" borderId="18" xfId="0" applyNumberFormat="1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/>
    </xf>
    <xf numFmtId="4" fontId="23" fillId="0" borderId="2" xfId="0" applyNumberFormat="1" applyFont="1" applyFill="1" applyBorder="1" applyAlignment="1" applyProtection="1">
      <alignment/>
      <protection/>
    </xf>
    <xf numFmtId="4" fontId="23" fillId="0" borderId="3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50"/>
  <sheetViews>
    <sheetView tabSelected="1" zoomScale="80" zoomScaleNormal="80" workbookViewId="0" topLeftCell="E154">
      <selection activeCell="F11" sqref="F11"/>
    </sheetView>
  </sheetViews>
  <sheetFormatPr defaultColWidth="9.140625" defaultRowHeight="12.75"/>
  <cols>
    <col min="1" max="1" width="1.1484375" style="1" customWidth="1"/>
    <col min="2" max="2" width="4.421875" style="1" customWidth="1"/>
    <col min="3" max="3" width="6.57421875" style="1" customWidth="1"/>
    <col min="4" max="4" width="5.140625" style="1" customWidth="1"/>
    <col min="5" max="5" width="69.8515625" style="1" customWidth="1"/>
    <col min="6" max="6" width="13.00390625" style="13" customWidth="1"/>
    <col min="7" max="7" width="13.28125" style="16" customWidth="1"/>
    <col min="8" max="8" width="11.7109375" style="16" customWidth="1"/>
    <col min="9" max="9" width="8.421875" style="13" customWidth="1"/>
    <col min="10" max="10" width="7.00390625" style="1" customWidth="1"/>
    <col min="11" max="16384" width="10.00390625" style="1" customWidth="1"/>
  </cols>
  <sheetData>
    <row r="1" spans="2:27" ht="12" customHeight="1">
      <c r="B1" s="2"/>
      <c r="C1" s="2"/>
      <c r="D1" s="3"/>
      <c r="E1" s="2"/>
      <c r="F1" s="12"/>
      <c r="G1" s="15"/>
      <c r="H1" s="15"/>
      <c r="I1" s="1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27" ht="32.25" customHeight="1">
      <c r="B2" s="2"/>
      <c r="D2" s="3"/>
      <c r="E2" s="107" t="s">
        <v>0</v>
      </c>
      <c r="F2" s="157">
        <v>2004</v>
      </c>
      <c r="G2" s="15"/>
      <c r="H2" s="15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27" ht="3" customHeight="1">
      <c r="B3" s="2"/>
      <c r="C3" s="2"/>
      <c r="D3" s="3"/>
      <c r="E3" s="2"/>
      <c r="F3" s="12"/>
      <c r="G3" s="15"/>
      <c r="H3" s="15"/>
      <c r="I3" s="1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27" ht="19.5" customHeight="1">
      <c r="B4" s="2"/>
      <c r="D4" s="3"/>
      <c r="E4" s="108" t="s">
        <v>105</v>
      </c>
      <c r="F4" s="12"/>
      <c r="G4" s="15"/>
      <c r="H4" s="15"/>
      <c r="I4" s="1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7" ht="5.25" customHeight="1" thickBot="1">
      <c r="B5" s="2"/>
      <c r="C5" s="2"/>
      <c r="D5" s="3"/>
      <c r="E5" s="2"/>
      <c r="F5" s="12"/>
      <c r="G5" s="15"/>
      <c r="H5" s="15"/>
      <c r="I5" s="1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t="12" customHeight="1">
      <c r="B6" s="4"/>
      <c r="C6" s="5"/>
      <c r="D6" s="5"/>
      <c r="E6" s="222" t="s">
        <v>80</v>
      </c>
      <c r="F6" s="114" t="s">
        <v>62</v>
      </c>
      <c r="G6" s="116"/>
      <c r="H6" s="114" t="s">
        <v>4</v>
      </c>
      <c r="I6" s="14" t="s">
        <v>5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t="12" customHeight="1">
      <c r="B7" s="21" t="s">
        <v>1</v>
      </c>
      <c r="C7" s="11" t="s">
        <v>2</v>
      </c>
      <c r="D7" s="9" t="s">
        <v>3</v>
      </c>
      <c r="E7" s="223"/>
      <c r="F7" s="115"/>
      <c r="G7" s="117" t="s">
        <v>114</v>
      </c>
      <c r="H7" s="115"/>
      <c r="I7" s="22" t="s">
        <v>103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12" customHeight="1" thickBot="1">
      <c r="B8" s="6"/>
      <c r="C8" s="7"/>
      <c r="D8" s="8"/>
      <c r="E8" s="7"/>
      <c r="F8" s="66">
        <v>2003</v>
      </c>
      <c r="G8" s="67">
        <v>2003</v>
      </c>
      <c r="H8" s="68">
        <v>2004</v>
      </c>
      <c r="I8" s="183" t="s">
        <v>104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s="78" customFormat="1" ht="12" customHeight="1">
      <c r="B9" s="226">
        <v>801</v>
      </c>
      <c r="C9" s="232">
        <v>80101</v>
      </c>
      <c r="D9" s="230">
        <v>3020</v>
      </c>
      <c r="E9" s="228" t="s">
        <v>61</v>
      </c>
      <c r="F9" s="234">
        <f>F11+F12+F13+F14+F16</f>
        <v>30780</v>
      </c>
      <c r="G9" s="234">
        <f>G11+G12+G13+G14+G16</f>
        <v>24850.22</v>
      </c>
      <c r="H9" s="234">
        <f>H11+H12+H13+H14+H16</f>
        <v>32100</v>
      </c>
      <c r="I9" s="224">
        <f>H9/G9*100</f>
        <v>129.1739067098802</v>
      </c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</row>
    <row r="10" spans="2:27" s="82" customFormat="1" ht="7.5" customHeight="1" thickBot="1">
      <c r="B10" s="227"/>
      <c r="C10" s="233"/>
      <c r="D10" s="231"/>
      <c r="E10" s="229"/>
      <c r="F10" s="235"/>
      <c r="G10" s="235"/>
      <c r="H10" s="235"/>
      <c r="I10" s="225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</row>
    <row r="11" spans="2:27" ht="12" customHeight="1">
      <c r="B11" s="23"/>
      <c r="C11" s="24"/>
      <c r="D11" s="25"/>
      <c r="E11" s="70" t="s">
        <v>63</v>
      </c>
      <c r="F11" s="74">
        <v>8100</v>
      </c>
      <c r="G11" s="85">
        <v>7606</v>
      </c>
      <c r="H11" s="74">
        <v>10600</v>
      </c>
      <c r="I11" s="83">
        <f>H11/G11*100</f>
        <v>139.3636602682093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12" customHeight="1">
      <c r="B12" s="23"/>
      <c r="C12" s="24"/>
      <c r="D12" s="25"/>
      <c r="E12" s="27" t="s">
        <v>64</v>
      </c>
      <c r="F12" s="42">
        <v>16980</v>
      </c>
      <c r="G12" s="86">
        <v>16366.11</v>
      </c>
      <c r="H12" s="42">
        <v>18600</v>
      </c>
      <c r="I12" s="93">
        <f aca="true" t="shared" si="0" ref="I12:I86">H12/G12*100</f>
        <v>113.64948665260101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12" customHeight="1">
      <c r="B13" s="23"/>
      <c r="C13" s="24"/>
      <c r="D13" s="25"/>
      <c r="E13" s="27" t="s">
        <v>65</v>
      </c>
      <c r="F13" s="42">
        <v>2000</v>
      </c>
      <c r="G13" s="86">
        <v>878.11</v>
      </c>
      <c r="H13" s="42">
        <v>2100</v>
      </c>
      <c r="I13" s="93">
        <f t="shared" si="0"/>
        <v>239.14999259773833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ht="12" customHeight="1">
      <c r="B14" s="23"/>
      <c r="C14" s="24"/>
      <c r="D14" s="25"/>
      <c r="E14" s="29" t="s">
        <v>6</v>
      </c>
      <c r="F14" s="42">
        <v>700</v>
      </c>
      <c r="G14" s="86">
        <v>0</v>
      </c>
      <c r="H14" s="42">
        <v>800</v>
      </c>
      <c r="I14" s="93"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ht="12" customHeight="1">
      <c r="B15" s="23"/>
      <c r="C15" s="24"/>
      <c r="D15" s="24"/>
      <c r="E15" s="32" t="s">
        <v>66</v>
      </c>
      <c r="F15" s="43">
        <v>0</v>
      </c>
      <c r="G15" s="92">
        <v>0</v>
      </c>
      <c r="H15" s="43">
        <v>0</v>
      </c>
      <c r="I15" s="93"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9" ht="13.5" thickBot="1">
      <c r="B16" s="10"/>
      <c r="E16" s="32" t="s">
        <v>76</v>
      </c>
      <c r="F16" s="43">
        <v>3000</v>
      </c>
      <c r="G16" s="43">
        <v>0</v>
      </c>
      <c r="H16" s="43">
        <v>0</v>
      </c>
      <c r="I16" s="172">
        <v>0</v>
      </c>
    </row>
    <row r="17" spans="2:9" s="173" customFormat="1" ht="18" customHeight="1" thickBot="1">
      <c r="B17" s="174">
        <v>801</v>
      </c>
      <c r="C17" s="175">
        <v>80101</v>
      </c>
      <c r="D17" s="175">
        <v>3110</v>
      </c>
      <c r="E17" s="79" t="s">
        <v>96</v>
      </c>
      <c r="F17" s="53">
        <v>79</v>
      </c>
      <c r="G17" s="53">
        <v>79</v>
      </c>
      <c r="H17" s="53">
        <v>0</v>
      </c>
      <c r="I17" s="127"/>
    </row>
    <row r="18" spans="2:27" s="82" customFormat="1" ht="19.5" customHeight="1" thickBot="1">
      <c r="B18" s="34">
        <v>801</v>
      </c>
      <c r="C18" s="35">
        <v>80101</v>
      </c>
      <c r="D18" s="35">
        <v>4010</v>
      </c>
      <c r="E18" s="79" t="s">
        <v>7</v>
      </c>
      <c r="F18" s="87">
        <f>F20+F32+F36+F40</f>
        <v>368700</v>
      </c>
      <c r="G18" s="87">
        <f>G20+G32+G36+G40</f>
        <v>361066.33</v>
      </c>
      <c r="H18" s="87">
        <f>H20+H32+H36+H40</f>
        <v>433000</v>
      </c>
      <c r="I18" s="88">
        <f t="shared" si="0"/>
        <v>119.92256381258257</v>
      </c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</row>
    <row r="19" spans="2:27" ht="12" customHeight="1">
      <c r="B19" s="23"/>
      <c r="C19" s="38"/>
      <c r="D19" s="72"/>
      <c r="E19" s="40" t="s">
        <v>67</v>
      </c>
      <c r="F19" s="59"/>
      <c r="G19" s="59"/>
      <c r="H19" s="59"/>
      <c r="I19" s="8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2:27" s="78" customFormat="1" ht="16.5" customHeight="1">
      <c r="B20" s="65"/>
      <c r="C20" s="89"/>
      <c r="D20" s="69"/>
      <c r="E20" s="91" t="s">
        <v>74</v>
      </c>
      <c r="F20" s="90">
        <f>SUM(F21:F29)</f>
        <v>241200</v>
      </c>
      <c r="G20" s="90">
        <f>SUM(G21:G29)</f>
        <v>237633.13</v>
      </c>
      <c r="H20" s="90">
        <f>SUM(H21:H29)</f>
        <v>299400</v>
      </c>
      <c r="I20" s="94">
        <f t="shared" si="0"/>
        <v>125.9925331118603</v>
      </c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</row>
    <row r="21" spans="2:27" ht="12" customHeight="1">
      <c r="B21" s="23"/>
      <c r="C21" s="38"/>
      <c r="D21" s="72"/>
      <c r="E21" s="29" t="s">
        <v>68</v>
      </c>
      <c r="F21" s="42">
        <v>233400</v>
      </c>
      <c r="G21" s="42">
        <v>228663.67</v>
      </c>
      <c r="H21" s="42">
        <v>289900</v>
      </c>
      <c r="I21" s="93">
        <f t="shared" si="0"/>
        <v>126.78008710347383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2:27" ht="12" customHeight="1">
      <c r="B22" s="23"/>
      <c r="C22" s="38"/>
      <c r="D22" s="72"/>
      <c r="E22" s="27" t="s">
        <v>125</v>
      </c>
      <c r="F22" s="42"/>
      <c r="G22" s="42"/>
      <c r="H22" s="42"/>
      <c r="I22" s="9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2:27" ht="12" customHeight="1">
      <c r="B23" s="23"/>
      <c r="C23" s="38"/>
      <c r="D23" s="72"/>
      <c r="E23" s="29" t="s">
        <v>115</v>
      </c>
      <c r="F23" s="42"/>
      <c r="G23" s="42"/>
      <c r="H23" s="42"/>
      <c r="I23" s="9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2:27" ht="12" customHeight="1">
      <c r="B24" s="23"/>
      <c r="C24" s="38"/>
      <c r="D24" s="72"/>
      <c r="E24" s="29" t="s">
        <v>123</v>
      </c>
      <c r="F24" s="42"/>
      <c r="G24" s="42"/>
      <c r="H24" s="42"/>
      <c r="I24" s="9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2:27" ht="12" customHeight="1">
      <c r="B25" s="23"/>
      <c r="C25" s="38"/>
      <c r="D25" s="72"/>
      <c r="E25" s="29" t="s">
        <v>126</v>
      </c>
      <c r="F25" s="42"/>
      <c r="G25" s="42"/>
      <c r="H25" s="42"/>
      <c r="I25" s="9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2:27" ht="12" customHeight="1">
      <c r="B26" s="23"/>
      <c r="C26" s="38"/>
      <c r="D26" s="72"/>
      <c r="E26" s="29" t="s">
        <v>116</v>
      </c>
      <c r="F26" s="42"/>
      <c r="G26" s="42"/>
      <c r="H26" s="42"/>
      <c r="I26" s="9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2:27" ht="12" customHeight="1">
      <c r="B27" s="23"/>
      <c r="C27" s="38"/>
      <c r="D27" s="72"/>
      <c r="E27" s="29" t="s">
        <v>71</v>
      </c>
      <c r="F27" s="42">
        <v>1900</v>
      </c>
      <c r="G27" s="42">
        <v>3700</v>
      </c>
      <c r="H27" s="42">
        <v>2400</v>
      </c>
      <c r="I27" s="93">
        <f t="shared" si="0"/>
        <v>64.86486486486487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2:27" ht="12" customHeight="1">
      <c r="B28" s="23"/>
      <c r="C28" s="38"/>
      <c r="D28" s="72"/>
      <c r="E28" s="29" t="s">
        <v>70</v>
      </c>
      <c r="F28" s="42">
        <v>3000</v>
      </c>
      <c r="G28" s="42">
        <v>2713.46</v>
      </c>
      <c r="H28" s="42">
        <v>4700</v>
      </c>
      <c r="I28" s="93">
        <f t="shared" si="0"/>
        <v>173.21058722074397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2:27" ht="12" customHeight="1">
      <c r="B29" s="23"/>
      <c r="C29" s="38"/>
      <c r="D29" s="72"/>
      <c r="E29" s="29" t="s">
        <v>75</v>
      </c>
      <c r="F29" s="42">
        <v>2900</v>
      </c>
      <c r="G29" s="42">
        <v>2556</v>
      </c>
      <c r="H29" s="42">
        <v>2400</v>
      </c>
      <c r="I29" s="93">
        <f t="shared" si="0"/>
        <v>93.89671361502347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2:27" ht="12" customHeight="1">
      <c r="B30" s="23"/>
      <c r="C30" s="24"/>
      <c r="D30" s="72"/>
      <c r="E30" s="41" t="s">
        <v>93</v>
      </c>
      <c r="F30" s="42">
        <v>0</v>
      </c>
      <c r="G30" s="42">
        <v>0</v>
      </c>
      <c r="H30" s="42">
        <v>0</v>
      </c>
      <c r="I30" s="9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2:27" ht="12" customHeight="1">
      <c r="B31" s="23"/>
      <c r="C31" s="24"/>
      <c r="D31" s="72"/>
      <c r="E31" s="41" t="s">
        <v>94</v>
      </c>
      <c r="F31" s="42">
        <v>0</v>
      </c>
      <c r="G31" s="42">
        <v>0</v>
      </c>
      <c r="H31" s="42">
        <v>0</v>
      </c>
      <c r="I31" s="9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2:27" s="78" customFormat="1" ht="16.5" customHeight="1">
      <c r="B32" s="65"/>
      <c r="C32" s="89"/>
      <c r="D32" s="69"/>
      <c r="E32" s="73" t="s">
        <v>72</v>
      </c>
      <c r="F32" s="90">
        <f>SUM(F33:F35)</f>
        <v>42500</v>
      </c>
      <c r="G32" s="90">
        <f>SUM(G33:G35)</f>
        <v>42027.69</v>
      </c>
      <c r="H32" s="90">
        <f>SUM(H33:H35)</f>
        <v>45000</v>
      </c>
      <c r="I32" s="94">
        <f t="shared" si="0"/>
        <v>107.07226592753491</v>
      </c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</row>
    <row r="33" spans="2:27" ht="12" customHeight="1">
      <c r="B33" s="23"/>
      <c r="C33" s="38"/>
      <c r="D33" s="72"/>
      <c r="E33" s="29" t="s">
        <v>68</v>
      </c>
      <c r="F33" s="42">
        <v>41300</v>
      </c>
      <c r="G33" s="42">
        <v>41027.69</v>
      </c>
      <c r="H33" s="42">
        <v>43700</v>
      </c>
      <c r="I33" s="93">
        <f t="shared" si="0"/>
        <v>106.51343031986447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2:27" ht="12" customHeight="1">
      <c r="B34" s="23"/>
      <c r="C34" s="38"/>
      <c r="D34" s="72"/>
      <c r="E34" s="29" t="s">
        <v>69</v>
      </c>
      <c r="F34" s="42">
        <v>1200</v>
      </c>
      <c r="G34" s="42">
        <v>1000</v>
      </c>
      <c r="H34" s="42">
        <v>1300</v>
      </c>
      <c r="I34" s="93">
        <f t="shared" si="0"/>
        <v>130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2:27" ht="12" customHeight="1">
      <c r="B35" s="23"/>
      <c r="C35" s="38"/>
      <c r="D35" s="72"/>
      <c r="E35" s="29" t="s">
        <v>70</v>
      </c>
      <c r="F35" s="42">
        <v>0</v>
      </c>
      <c r="G35" s="42">
        <v>0</v>
      </c>
      <c r="H35" s="42">
        <v>0</v>
      </c>
      <c r="I35" s="93"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2:27" s="78" customFormat="1" ht="17.25" customHeight="1">
      <c r="B36" s="65"/>
      <c r="C36" s="89"/>
      <c r="D36" s="69"/>
      <c r="E36" s="73" t="s">
        <v>73</v>
      </c>
      <c r="F36" s="90">
        <f>SUM(F37:F39)</f>
        <v>49600</v>
      </c>
      <c r="G36" s="90">
        <f>SUM(G37:G39)</f>
        <v>49082.59</v>
      </c>
      <c r="H36" s="90">
        <f>SUM(H37:H39)</f>
        <v>51400</v>
      </c>
      <c r="I36" s="94">
        <f t="shared" si="0"/>
        <v>104.72145011092529</v>
      </c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</row>
    <row r="37" spans="2:27" ht="12" customHeight="1">
      <c r="B37" s="23"/>
      <c r="C37" s="38"/>
      <c r="D37" s="72"/>
      <c r="E37" s="29" t="s">
        <v>68</v>
      </c>
      <c r="F37" s="42">
        <v>46200</v>
      </c>
      <c r="G37" s="42">
        <v>45992.59</v>
      </c>
      <c r="H37" s="42">
        <v>48600</v>
      </c>
      <c r="I37" s="93">
        <f t="shared" si="0"/>
        <v>105.6691958421998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2:27" ht="12" customHeight="1">
      <c r="B38" s="23"/>
      <c r="C38" s="38"/>
      <c r="D38" s="72"/>
      <c r="E38" s="29" t="s">
        <v>69</v>
      </c>
      <c r="F38" s="42">
        <v>1400</v>
      </c>
      <c r="G38" s="42">
        <v>1200</v>
      </c>
      <c r="H38" s="42">
        <v>1400</v>
      </c>
      <c r="I38" s="93">
        <f t="shared" si="0"/>
        <v>116.66666666666667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2:27" ht="12" customHeight="1">
      <c r="B39" s="23"/>
      <c r="C39" s="38"/>
      <c r="D39" s="72"/>
      <c r="E39" s="29" t="s">
        <v>70</v>
      </c>
      <c r="F39" s="42">
        <v>2000</v>
      </c>
      <c r="G39" s="42">
        <v>1890</v>
      </c>
      <c r="H39" s="42">
        <v>1400</v>
      </c>
      <c r="I39" s="93">
        <f t="shared" si="0"/>
        <v>74.07407407407408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2:27" s="78" customFormat="1" ht="18" customHeight="1">
      <c r="B40" s="65"/>
      <c r="C40" s="89"/>
      <c r="D40" s="69"/>
      <c r="E40" s="73" t="s">
        <v>92</v>
      </c>
      <c r="F40" s="90">
        <f>SUM(F41:F43)</f>
        <v>35400</v>
      </c>
      <c r="G40" s="90">
        <f>SUM(G41:G43)</f>
        <v>32322.92</v>
      </c>
      <c r="H40" s="90">
        <f>SUM(H41:H43)</f>
        <v>37200</v>
      </c>
      <c r="I40" s="94">
        <f t="shared" si="0"/>
        <v>115.08861204371388</v>
      </c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</row>
    <row r="41" spans="2:27" ht="12" customHeight="1">
      <c r="B41" s="23"/>
      <c r="C41" s="38"/>
      <c r="D41" s="72"/>
      <c r="E41" s="29" t="s">
        <v>68</v>
      </c>
      <c r="F41" s="42">
        <v>34400</v>
      </c>
      <c r="G41" s="42">
        <v>31422.92</v>
      </c>
      <c r="H41" s="42">
        <v>36100</v>
      </c>
      <c r="I41" s="93">
        <f t="shared" si="0"/>
        <v>114.88429464861956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2:27" ht="12" customHeight="1">
      <c r="B42" s="23"/>
      <c r="C42" s="38"/>
      <c r="D42" s="72"/>
      <c r="E42" s="29" t="s">
        <v>69</v>
      </c>
      <c r="F42" s="42">
        <v>1000</v>
      </c>
      <c r="G42" s="42">
        <v>900</v>
      </c>
      <c r="H42" s="42">
        <v>1100</v>
      </c>
      <c r="I42" s="93">
        <f t="shared" si="0"/>
        <v>122.22222222222223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2:27" ht="11.25" customHeight="1">
      <c r="B43" s="23"/>
      <c r="C43" s="24"/>
      <c r="D43" s="72"/>
      <c r="E43" s="32" t="s">
        <v>70</v>
      </c>
      <c r="F43" s="84">
        <v>0</v>
      </c>
      <c r="G43" s="43">
        <v>0</v>
      </c>
      <c r="H43" s="43">
        <v>0</v>
      </c>
      <c r="I43" s="105"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2:27" ht="5.25" customHeight="1" thickBot="1">
      <c r="B44" s="23"/>
      <c r="C44" s="24"/>
      <c r="D44" s="72"/>
      <c r="E44" s="98"/>
      <c r="F44" s="112"/>
      <c r="G44" s="111"/>
      <c r="H44" s="111"/>
      <c r="I44" s="1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2:27" s="101" customFormat="1" ht="16.5" customHeight="1" thickBot="1">
      <c r="B45" s="34">
        <v>801</v>
      </c>
      <c r="C45" s="35">
        <v>80101</v>
      </c>
      <c r="D45" s="35">
        <v>4040</v>
      </c>
      <c r="E45" s="79" t="s">
        <v>79</v>
      </c>
      <c r="F45" s="87">
        <f>SUM(F46:F50)</f>
        <v>24400</v>
      </c>
      <c r="G45" s="87">
        <f>SUM(G46:G50)</f>
        <v>24313.35</v>
      </c>
      <c r="H45" s="87">
        <f>SUM(H46:H50)</f>
        <v>31500</v>
      </c>
      <c r="I45" s="128">
        <f t="shared" si="0"/>
        <v>129.55845245513268</v>
      </c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2:27" ht="12" customHeight="1">
      <c r="B46" s="23"/>
      <c r="C46" s="24"/>
      <c r="D46" s="39"/>
      <c r="E46" s="97" t="s">
        <v>81</v>
      </c>
      <c r="F46" s="71">
        <v>15600</v>
      </c>
      <c r="G46" s="71">
        <v>15558.48</v>
      </c>
      <c r="H46" s="71">
        <v>19500</v>
      </c>
      <c r="I46" s="106">
        <f t="shared" si="0"/>
        <v>125.33358014407578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2:27" ht="12" customHeight="1">
      <c r="B47" s="23"/>
      <c r="C47" s="24"/>
      <c r="D47" s="39"/>
      <c r="E47" s="40" t="s">
        <v>124</v>
      </c>
      <c r="F47" s="26"/>
      <c r="G47" s="26"/>
      <c r="H47" s="26">
        <v>1800</v>
      </c>
      <c r="I47" s="106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2:27" ht="12" customHeight="1">
      <c r="B48" s="23"/>
      <c r="C48" s="24"/>
      <c r="D48" s="39"/>
      <c r="E48" s="29" t="s">
        <v>77</v>
      </c>
      <c r="F48" s="28">
        <v>3050</v>
      </c>
      <c r="G48" s="28">
        <v>3054.13</v>
      </c>
      <c r="H48" s="28">
        <v>3500</v>
      </c>
      <c r="I48" s="96">
        <f t="shared" si="0"/>
        <v>114.5989201507467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2:27" ht="12.75" customHeight="1">
      <c r="B49" s="23"/>
      <c r="C49" s="24"/>
      <c r="D49" s="39"/>
      <c r="E49" s="29" t="s">
        <v>78</v>
      </c>
      <c r="F49" s="28">
        <v>3550</v>
      </c>
      <c r="G49" s="28">
        <v>3543.17</v>
      </c>
      <c r="H49" s="28">
        <v>4000</v>
      </c>
      <c r="I49" s="96">
        <f t="shared" si="0"/>
        <v>112.89325660354991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2:27" ht="14.25" customHeight="1" thickBot="1">
      <c r="B50" s="30"/>
      <c r="C50" s="31"/>
      <c r="D50" s="44"/>
      <c r="E50" s="98" t="s">
        <v>9</v>
      </c>
      <c r="F50" s="99">
        <v>2200</v>
      </c>
      <c r="G50" s="99">
        <v>2157.57</v>
      </c>
      <c r="H50" s="99">
        <v>2700</v>
      </c>
      <c r="I50" s="96">
        <f t="shared" si="0"/>
        <v>125.14078338130396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2:27" s="82" customFormat="1" ht="19.5" customHeight="1" thickBot="1">
      <c r="B51" s="34">
        <v>801</v>
      </c>
      <c r="C51" s="35">
        <v>80101</v>
      </c>
      <c r="D51" s="35">
        <v>4110</v>
      </c>
      <c r="E51" s="118" t="s">
        <v>10</v>
      </c>
      <c r="F51" s="129">
        <f>SUM(F52:F56)</f>
        <v>74420</v>
      </c>
      <c r="G51" s="129">
        <f>SUM(G52:G56)</f>
        <v>71769.37</v>
      </c>
      <c r="H51" s="129">
        <f>SUM(H52:H56)</f>
        <v>89800</v>
      </c>
      <c r="I51" s="130">
        <f t="shared" si="0"/>
        <v>125.12301557057002</v>
      </c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2:27" ht="12" customHeight="1" thickBot="1">
      <c r="B52" s="23"/>
      <c r="C52" s="24"/>
      <c r="D52" s="39"/>
      <c r="E52" s="40" t="s">
        <v>127</v>
      </c>
      <c r="F52" s="71">
        <v>48320</v>
      </c>
      <c r="G52" s="119">
        <v>46645.84</v>
      </c>
      <c r="H52" s="126">
        <v>62100</v>
      </c>
      <c r="I52" s="102">
        <f t="shared" si="0"/>
        <v>133.1308429647746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2:27" ht="12" customHeight="1">
      <c r="B53" s="23"/>
      <c r="C53" s="24"/>
      <c r="D53" s="39"/>
      <c r="E53" s="40" t="s">
        <v>82</v>
      </c>
      <c r="F53" s="28">
        <v>8300</v>
      </c>
      <c r="G53" s="121">
        <v>8110.22</v>
      </c>
      <c r="H53" s="28">
        <v>8800</v>
      </c>
      <c r="I53" s="102">
        <f t="shared" si="0"/>
        <v>108.50507137907479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2:27" ht="12" customHeight="1">
      <c r="B54" s="23"/>
      <c r="C54" s="24"/>
      <c r="D54" s="39"/>
      <c r="E54" s="29" t="s">
        <v>117</v>
      </c>
      <c r="F54" s="28">
        <v>9100</v>
      </c>
      <c r="G54" s="121">
        <v>8972.53</v>
      </c>
      <c r="H54" s="28">
        <v>9700</v>
      </c>
      <c r="I54" s="103">
        <f t="shared" si="0"/>
        <v>108.10774664448041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2:27" ht="12" customHeight="1">
      <c r="B55" s="23"/>
      <c r="C55" s="24"/>
      <c r="D55" s="39"/>
      <c r="E55" s="29" t="s">
        <v>118</v>
      </c>
      <c r="F55" s="28">
        <v>6800</v>
      </c>
      <c r="G55" s="121">
        <v>6180.38</v>
      </c>
      <c r="H55" s="28">
        <v>7200</v>
      </c>
      <c r="I55" s="103">
        <f t="shared" si="0"/>
        <v>116.49769108048372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2:27" ht="12" customHeight="1" thickBot="1">
      <c r="B56" s="30"/>
      <c r="C56" s="31"/>
      <c r="D56" s="44"/>
      <c r="E56" s="32" t="s">
        <v>83</v>
      </c>
      <c r="F56" s="99">
        <v>1900</v>
      </c>
      <c r="G56" s="124">
        <v>1860.4</v>
      </c>
      <c r="H56" s="99">
        <v>2000</v>
      </c>
      <c r="I56" s="104">
        <f t="shared" si="0"/>
        <v>107.5037626316921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2:27" s="82" customFormat="1" ht="18.75" customHeight="1" thickBot="1">
      <c r="B57" s="34">
        <v>801</v>
      </c>
      <c r="C57" s="35">
        <v>80101</v>
      </c>
      <c r="D57" s="35">
        <v>4120</v>
      </c>
      <c r="E57" s="79" t="s">
        <v>11</v>
      </c>
      <c r="F57" s="140">
        <f>SUM(F58:F62)</f>
        <v>10270</v>
      </c>
      <c r="G57" s="140">
        <f>SUM(G58:G62)</f>
        <v>10078.06</v>
      </c>
      <c r="H57" s="140">
        <f>SUM(H58:H62)</f>
        <v>12300</v>
      </c>
      <c r="I57" s="142">
        <f t="shared" si="0"/>
        <v>122.04729878567899</v>
      </c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2:27" ht="12" customHeight="1">
      <c r="B58" s="23"/>
      <c r="C58" s="24"/>
      <c r="D58" s="39"/>
      <c r="E58" s="40" t="s">
        <v>128</v>
      </c>
      <c r="F58" s="143">
        <v>6730</v>
      </c>
      <c r="G58" s="144">
        <v>6656.44</v>
      </c>
      <c r="H58" s="26">
        <v>8500</v>
      </c>
      <c r="I58" s="145">
        <f t="shared" si="0"/>
        <v>127.69588548833912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2:27" ht="12" customHeight="1">
      <c r="B59" s="23"/>
      <c r="C59" s="24"/>
      <c r="D59" s="39"/>
      <c r="E59" s="40" t="s">
        <v>84</v>
      </c>
      <c r="F59" s="120">
        <v>1100</v>
      </c>
      <c r="G59" s="121">
        <v>1104.5</v>
      </c>
      <c r="H59" s="28">
        <v>1200</v>
      </c>
      <c r="I59" s="122">
        <f t="shared" si="0"/>
        <v>108.6464463558171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2:27" ht="12" customHeight="1">
      <c r="B60" s="23"/>
      <c r="C60" s="24"/>
      <c r="D60" s="39"/>
      <c r="E60" s="29" t="s">
        <v>119</v>
      </c>
      <c r="F60" s="120">
        <v>1250</v>
      </c>
      <c r="G60" s="121">
        <v>1228.78</v>
      </c>
      <c r="H60" s="28">
        <v>1300</v>
      </c>
      <c r="I60" s="122">
        <f t="shared" si="0"/>
        <v>105.79599277331988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2:27" ht="12" customHeight="1">
      <c r="B61" s="23"/>
      <c r="C61" s="24"/>
      <c r="D61" s="39"/>
      <c r="E61" s="29" t="s">
        <v>120</v>
      </c>
      <c r="F61" s="146">
        <v>920</v>
      </c>
      <c r="G61" s="147">
        <v>834.73</v>
      </c>
      <c r="H61" s="33">
        <v>1000</v>
      </c>
      <c r="I61" s="122">
        <f t="shared" si="0"/>
        <v>119.799216513124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2:27" ht="12" customHeight="1" thickBot="1">
      <c r="B62" s="30"/>
      <c r="C62" s="31"/>
      <c r="D62" s="44"/>
      <c r="E62" s="32" t="s">
        <v>85</v>
      </c>
      <c r="F62" s="123">
        <v>270</v>
      </c>
      <c r="G62" s="124">
        <v>253.61</v>
      </c>
      <c r="H62" s="99">
        <v>300</v>
      </c>
      <c r="I62" s="125">
        <f t="shared" si="0"/>
        <v>118.29186546271835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2:27" s="82" customFormat="1" ht="20.25" customHeight="1" thickBot="1">
      <c r="B63" s="34">
        <v>801</v>
      </c>
      <c r="C63" s="35">
        <v>80101</v>
      </c>
      <c r="D63" s="35">
        <v>4210</v>
      </c>
      <c r="E63" s="79" t="s">
        <v>12</v>
      </c>
      <c r="F63" s="140">
        <f>SUM(F64:F71)</f>
        <v>44440</v>
      </c>
      <c r="G63" s="140">
        <f>SUM(G64:G71)</f>
        <v>44425.75000000001</v>
      </c>
      <c r="H63" s="140">
        <f>SUM(H64:H71)</f>
        <v>38900</v>
      </c>
      <c r="I63" s="142">
        <f t="shared" si="0"/>
        <v>87.56183069503608</v>
      </c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</row>
    <row r="64" spans="2:9" ht="12.75">
      <c r="B64" s="46"/>
      <c r="C64" s="47"/>
      <c r="D64" s="48"/>
      <c r="E64" s="40" t="s">
        <v>87</v>
      </c>
      <c r="F64" s="71">
        <v>16392</v>
      </c>
      <c r="G64" s="119">
        <v>16391.16</v>
      </c>
      <c r="H64" s="71">
        <v>18000</v>
      </c>
      <c r="I64" s="102">
        <f t="shared" si="0"/>
        <v>109.81529068107443</v>
      </c>
    </row>
    <row r="65" spans="2:9" ht="12.75">
      <c r="B65" s="23"/>
      <c r="C65" s="24"/>
      <c r="D65" s="39"/>
      <c r="E65" s="29" t="s">
        <v>13</v>
      </c>
      <c r="F65" s="28">
        <v>5060</v>
      </c>
      <c r="G65" s="121">
        <v>5059.17</v>
      </c>
      <c r="H65" s="28">
        <v>4100</v>
      </c>
      <c r="I65" s="103">
        <f t="shared" si="0"/>
        <v>81.04096126439713</v>
      </c>
    </row>
    <row r="66" spans="2:27" ht="15" customHeight="1">
      <c r="B66" s="23"/>
      <c r="C66" s="24"/>
      <c r="D66" s="39"/>
      <c r="E66" s="29" t="s">
        <v>14</v>
      </c>
      <c r="F66" s="28">
        <v>4620</v>
      </c>
      <c r="G66" s="28">
        <v>4618.46</v>
      </c>
      <c r="H66" s="28">
        <v>4100</v>
      </c>
      <c r="I66" s="103">
        <f t="shared" si="0"/>
        <v>88.77418013796806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2:9" ht="15" customHeight="1">
      <c r="B67" s="23"/>
      <c r="C67" s="24"/>
      <c r="D67" s="39"/>
      <c r="E67" s="29" t="s">
        <v>15</v>
      </c>
      <c r="F67" s="28">
        <v>6835</v>
      </c>
      <c r="G67" s="28">
        <v>6833.12</v>
      </c>
      <c r="H67" s="28">
        <v>4500</v>
      </c>
      <c r="I67" s="103">
        <f t="shared" si="0"/>
        <v>65.85571451986793</v>
      </c>
    </row>
    <row r="68" spans="2:9" ht="15" customHeight="1">
      <c r="B68" s="23"/>
      <c r="C68" s="24"/>
      <c r="D68" s="39"/>
      <c r="E68" s="29" t="s">
        <v>86</v>
      </c>
      <c r="F68" s="28">
        <v>1113</v>
      </c>
      <c r="G68" s="121">
        <v>1110.19</v>
      </c>
      <c r="H68" s="28">
        <v>500</v>
      </c>
      <c r="I68" s="103">
        <f t="shared" si="0"/>
        <v>45.03733595150379</v>
      </c>
    </row>
    <row r="69" spans="2:27" ht="15" customHeight="1">
      <c r="B69" s="23"/>
      <c r="C69" s="24"/>
      <c r="D69" s="39"/>
      <c r="E69" s="29" t="s">
        <v>16</v>
      </c>
      <c r="F69" s="28">
        <v>9125</v>
      </c>
      <c r="G69" s="121">
        <v>9120.15</v>
      </c>
      <c r="H69" s="28">
        <v>5500</v>
      </c>
      <c r="I69" s="103">
        <f t="shared" si="0"/>
        <v>60.30602566843747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2:27" ht="13.5" customHeight="1">
      <c r="B70" s="23"/>
      <c r="C70" s="24"/>
      <c r="D70" s="39"/>
      <c r="E70" s="29" t="s">
        <v>17</v>
      </c>
      <c r="F70" s="28">
        <v>370</v>
      </c>
      <c r="G70" s="121">
        <v>369</v>
      </c>
      <c r="H70" s="28">
        <v>500</v>
      </c>
      <c r="I70" s="103">
        <f t="shared" si="0"/>
        <v>135.50135501355015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2:27" ht="13.5" customHeight="1" thickBot="1">
      <c r="B71" s="30"/>
      <c r="C71" s="31"/>
      <c r="D71" s="44"/>
      <c r="E71" s="32" t="s">
        <v>18</v>
      </c>
      <c r="F71" s="99">
        <v>925</v>
      </c>
      <c r="G71" s="99">
        <v>924.5</v>
      </c>
      <c r="H71" s="99">
        <v>1700</v>
      </c>
      <c r="I71" s="104">
        <f t="shared" si="0"/>
        <v>183.8831800973499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2:27" s="82" customFormat="1" ht="16.5" customHeight="1" thickBot="1">
      <c r="B72" s="34">
        <v>801</v>
      </c>
      <c r="C72" s="35">
        <v>80101</v>
      </c>
      <c r="D72" s="35">
        <v>4220</v>
      </c>
      <c r="E72" s="79" t="s">
        <v>19</v>
      </c>
      <c r="F72" s="87">
        <v>35100</v>
      </c>
      <c r="G72" s="148">
        <v>32735.72</v>
      </c>
      <c r="H72" s="87">
        <v>33300</v>
      </c>
      <c r="I72" s="128">
        <f t="shared" si="0"/>
        <v>101.72374397141715</v>
      </c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</row>
    <row r="73" spans="2:27" ht="18.75" customHeight="1" thickBot="1">
      <c r="B73" s="34">
        <v>801</v>
      </c>
      <c r="C73" s="35">
        <v>80101</v>
      </c>
      <c r="D73" s="35">
        <v>4240</v>
      </c>
      <c r="E73" s="36" t="s">
        <v>20</v>
      </c>
      <c r="F73" s="87">
        <f>SUM(F74:F79)</f>
        <v>5500</v>
      </c>
      <c r="G73" s="87">
        <f>SUM(G74:G79)</f>
        <v>5463.91</v>
      </c>
      <c r="H73" s="87">
        <f>SUM(H74:H79)</f>
        <v>3000</v>
      </c>
      <c r="I73" s="128">
        <f t="shared" si="0"/>
        <v>54.90573600224016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2:27" ht="13.5" customHeight="1">
      <c r="B74" s="23"/>
      <c r="C74" s="24"/>
      <c r="D74" s="39"/>
      <c r="E74" s="40" t="s">
        <v>21</v>
      </c>
      <c r="F74" s="71"/>
      <c r="G74" s="119"/>
      <c r="H74" s="71"/>
      <c r="I74" s="10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2:27" ht="13.5" customHeight="1">
      <c r="B75" s="23"/>
      <c r="C75" s="24"/>
      <c r="D75" s="39"/>
      <c r="E75" s="29" t="s">
        <v>22</v>
      </c>
      <c r="F75" s="28">
        <v>460</v>
      </c>
      <c r="G75" s="121">
        <v>453.29</v>
      </c>
      <c r="H75" s="28">
        <v>1000</v>
      </c>
      <c r="I75" s="103">
        <f t="shared" si="0"/>
        <v>220.60932294998787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2:9" ht="12.75">
      <c r="B76" s="23"/>
      <c r="C76" s="24"/>
      <c r="D76" s="39"/>
      <c r="E76" s="29" t="s">
        <v>101</v>
      </c>
      <c r="F76" s="28">
        <v>4760</v>
      </c>
      <c r="G76" s="121">
        <v>4750.26</v>
      </c>
      <c r="H76" s="28">
        <v>1000</v>
      </c>
      <c r="I76" s="103">
        <f t="shared" si="0"/>
        <v>21.051479287449528</v>
      </c>
    </row>
    <row r="77" spans="2:27" ht="13.5" customHeight="1">
      <c r="B77" s="23"/>
      <c r="C77" s="24"/>
      <c r="D77" s="39"/>
      <c r="E77" s="29" t="s">
        <v>23</v>
      </c>
      <c r="F77" s="28">
        <v>0</v>
      </c>
      <c r="G77" s="121"/>
      <c r="H77" s="28">
        <v>300</v>
      </c>
      <c r="I77" s="103" t="e">
        <f t="shared" si="0"/>
        <v>#DIV/0!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2:27" ht="13.5" customHeight="1">
      <c r="B78" s="23"/>
      <c r="C78" s="24"/>
      <c r="D78" s="39"/>
      <c r="E78" s="29" t="s">
        <v>24</v>
      </c>
      <c r="F78" s="28">
        <v>200</v>
      </c>
      <c r="G78" s="121">
        <v>180.86</v>
      </c>
      <c r="H78" s="28">
        <v>500</v>
      </c>
      <c r="I78" s="103">
        <f t="shared" si="0"/>
        <v>276.45692801061597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2:9" ht="13.5" thickBot="1">
      <c r="B79" s="30"/>
      <c r="C79" s="31"/>
      <c r="D79" s="44"/>
      <c r="E79" s="32" t="s">
        <v>25</v>
      </c>
      <c r="F79" s="99">
        <v>80</v>
      </c>
      <c r="G79" s="124">
        <v>79.5</v>
      </c>
      <c r="H79" s="99">
        <v>200</v>
      </c>
      <c r="I79" s="104">
        <f t="shared" si="0"/>
        <v>251.57232704402514</v>
      </c>
    </row>
    <row r="80" spans="2:9" s="82" customFormat="1" ht="18" customHeight="1" thickBot="1">
      <c r="B80" s="34">
        <v>801</v>
      </c>
      <c r="C80" s="35">
        <v>80101</v>
      </c>
      <c r="D80" s="35">
        <v>4260</v>
      </c>
      <c r="E80" s="79" t="s">
        <v>26</v>
      </c>
      <c r="F80" s="149">
        <f>SUM(F81:F84)</f>
        <v>10300</v>
      </c>
      <c r="G80" s="149">
        <f>SUM(G81:G84)</f>
        <v>9471.49</v>
      </c>
      <c r="H80" s="149">
        <f>SUM(H81:H84)</f>
        <v>11500</v>
      </c>
      <c r="I80" s="151">
        <f t="shared" si="0"/>
        <v>121.4170104175795</v>
      </c>
    </row>
    <row r="81" spans="2:27" ht="13.5" customHeight="1">
      <c r="B81" s="46"/>
      <c r="C81" s="47"/>
      <c r="D81" s="48"/>
      <c r="E81" s="40" t="s">
        <v>27</v>
      </c>
      <c r="F81" s="74">
        <v>8400</v>
      </c>
      <c r="G81" s="74">
        <v>7882.1</v>
      </c>
      <c r="H81" s="74">
        <v>9500</v>
      </c>
      <c r="I81" s="83">
        <f t="shared" si="0"/>
        <v>120.52625569327971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2:9" ht="15" customHeight="1">
      <c r="B82" s="23"/>
      <c r="C82" s="24"/>
      <c r="D82" s="39"/>
      <c r="E82" s="29" t="s">
        <v>28</v>
      </c>
      <c r="F82" s="42">
        <v>1000</v>
      </c>
      <c r="G82" s="86">
        <v>762.17</v>
      </c>
      <c r="H82" s="42">
        <v>1000</v>
      </c>
      <c r="I82" s="93">
        <f t="shared" si="0"/>
        <v>131.20432449453534</v>
      </c>
    </row>
    <row r="83" spans="2:9" ht="15" customHeight="1">
      <c r="B83" s="23"/>
      <c r="C83" s="24"/>
      <c r="D83" s="39"/>
      <c r="E83" s="29" t="s">
        <v>88</v>
      </c>
      <c r="F83" s="42">
        <v>700</v>
      </c>
      <c r="G83" s="86">
        <v>660</v>
      </c>
      <c r="H83" s="42">
        <v>700</v>
      </c>
      <c r="I83" s="93">
        <f t="shared" si="0"/>
        <v>106.06060606060606</v>
      </c>
    </row>
    <row r="84" spans="2:27" ht="15" customHeight="1">
      <c r="B84" s="49"/>
      <c r="C84" s="50"/>
      <c r="D84" s="51"/>
      <c r="E84" s="29" t="s">
        <v>89</v>
      </c>
      <c r="F84" s="42">
        <v>200</v>
      </c>
      <c r="G84" s="86">
        <v>167.22</v>
      </c>
      <c r="H84" s="42">
        <v>300</v>
      </c>
      <c r="I84" s="93">
        <f t="shared" si="0"/>
        <v>179.4043774668102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2:27" ht="13.5" customHeight="1" thickBot="1">
      <c r="B85" s="49"/>
      <c r="C85" s="50"/>
      <c r="D85" s="51"/>
      <c r="E85" s="109"/>
      <c r="F85" s="110"/>
      <c r="G85" s="152"/>
      <c r="H85" s="110"/>
      <c r="I85" s="15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2:9" s="82" customFormat="1" ht="18.75" customHeight="1" thickBot="1">
      <c r="B86" s="34">
        <v>801</v>
      </c>
      <c r="C86" s="35">
        <v>80101</v>
      </c>
      <c r="D86" s="35">
        <v>4270</v>
      </c>
      <c r="E86" s="79" t="s">
        <v>29</v>
      </c>
      <c r="F86" s="87">
        <f>SUM(F87:F92)</f>
        <v>18415</v>
      </c>
      <c r="G86" s="87">
        <f>SUM(G87:G92)</f>
        <v>16802.64</v>
      </c>
      <c r="H86" s="87">
        <f>SUM(H87:H92)</f>
        <v>2500</v>
      </c>
      <c r="I86" s="128">
        <f t="shared" si="0"/>
        <v>14.87861431298891</v>
      </c>
    </row>
    <row r="87" spans="2:27" ht="13.5" customHeight="1">
      <c r="B87" s="46"/>
      <c r="C87" s="47"/>
      <c r="D87" s="48"/>
      <c r="E87" s="40" t="s">
        <v>30</v>
      </c>
      <c r="F87" s="71">
        <v>7000</v>
      </c>
      <c r="G87" s="119">
        <v>6844</v>
      </c>
      <c r="H87" s="71"/>
      <c r="I87" s="75">
        <f aca="true" t="shared" si="1" ref="I87:I141">H87/G87*100</f>
        <v>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2:27" ht="13.5" customHeight="1">
      <c r="B88" s="23"/>
      <c r="C88" s="24"/>
      <c r="D88" s="39"/>
      <c r="E88" s="29" t="s">
        <v>31</v>
      </c>
      <c r="F88" s="28">
        <v>1200</v>
      </c>
      <c r="G88" s="121">
        <v>1166</v>
      </c>
      <c r="H88" s="28"/>
      <c r="I88" s="76">
        <f t="shared" si="1"/>
        <v>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2:27" ht="13.5" customHeight="1">
      <c r="B89" s="23"/>
      <c r="C89" s="24"/>
      <c r="D89" s="39"/>
      <c r="E89" s="29" t="s">
        <v>32</v>
      </c>
      <c r="F89" s="28">
        <v>1315</v>
      </c>
      <c r="G89" s="121">
        <v>753.44</v>
      </c>
      <c r="H89" s="28">
        <v>2500</v>
      </c>
      <c r="I89" s="76">
        <f t="shared" si="1"/>
        <v>331.8114249309832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2:9" ht="12.75">
      <c r="B90" s="23"/>
      <c r="C90" s="24"/>
      <c r="D90" s="39"/>
      <c r="E90" s="29" t="s">
        <v>33</v>
      </c>
      <c r="F90" s="28">
        <v>400</v>
      </c>
      <c r="G90" s="121"/>
      <c r="H90" s="28"/>
      <c r="I90" s="76">
        <v>0</v>
      </c>
    </row>
    <row r="91" spans="2:27" ht="13.5" customHeight="1">
      <c r="B91" s="23"/>
      <c r="C91" s="24"/>
      <c r="D91" s="39"/>
      <c r="E91" s="29" t="s">
        <v>122</v>
      </c>
      <c r="F91" s="28">
        <v>3000</v>
      </c>
      <c r="G91" s="28">
        <v>2552.08</v>
      </c>
      <c r="H91" s="28"/>
      <c r="I91" s="76">
        <f t="shared" si="1"/>
        <v>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2:9" ht="15" customHeight="1" thickBot="1">
      <c r="B92" s="30"/>
      <c r="C92" s="31"/>
      <c r="D92" s="44"/>
      <c r="E92" s="29" t="s">
        <v>121</v>
      </c>
      <c r="F92" s="99">
        <v>5500</v>
      </c>
      <c r="G92" s="99">
        <v>5487.12</v>
      </c>
      <c r="H92" s="99">
        <v>0</v>
      </c>
      <c r="I92" s="95">
        <f t="shared" si="1"/>
        <v>0</v>
      </c>
    </row>
    <row r="93" spans="2:9" s="82" customFormat="1" ht="19.5" customHeight="1" thickBot="1">
      <c r="B93" s="34">
        <v>801</v>
      </c>
      <c r="C93" s="35">
        <v>80101</v>
      </c>
      <c r="D93" s="35">
        <v>4300</v>
      </c>
      <c r="E93" s="79" t="s">
        <v>34</v>
      </c>
      <c r="F93" s="149">
        <f>SUM(F94:F107)</f>
        <v>47600</v>
      </c>
      <c r="G93" s="149">
        <f>SUM(G94:G107)</f>
        <v>40984.24</v>
      </c>
      <c r="H93" s="149">
        <f>SUM(H94:H107)</f>
        <v>37700</v>
      </c>
      <c r="I93" s="95">
        <f t="shared" si="1"/>
        <v>91.98657825544649</v>
      </c>
    </row>
    <row r="94" spans="2:9" ht="15" customHeight="1">
      <c r="B94" s="46"/>
      <c r="C94" s="47"/>
      <c r="D94" s="48"/>
      <c r="E94" s="40" t="s">
        <v>35</v>
      </c>
      <c r="F94" s="74">
        <v>2200</v>
      </c>
      <c r="G94" s="85">
        <v>1761.9</v>
      </c>
      <c r="H94" s="74">
        <v>2200</v>
      </c>
      <c r="I94" s="181">
        <f t="shared" si="1"/>
        <v>124.86520233838469</v>
      </c>
    </row>
    <row r="95" spans="2:9" ht="15" customHeight="1">
      <c r="B95" s="23"/>
      <c r="C95" s="24"/>
      <c r="D95" s="39"/>
      <c r="E95" s="29" t="s">
        <v>102</v>
      </c>
      <c r="F95" s="42">
        <v>1500</v>
      </c>
      <c r="G95" s="86">
        <v>1232.62</v>
      </c>
      <c r="H95" s="42">
        <v>1600</v>
      </c>
      <c r="I95" s="182">
        <f t="shared" si="1"/>
        <v>129.804806022943</v>
      </c>
    </row>
    <row r="96" spans="2:9" ht="15" customHeight="1">
      <c r="B96" s="23"/>
      <c r="C96" s="24"/>
      <c r="D96" s="39"/>
      <c r="E96" s="29" t="s">
        <v>36</v>
      </c>
      <c r="F96" s="42">
        <v>3900</v>
      </c>
      <c r="G96" s="86">
        <v>3868.4</v>
      </c>
      <c r="H96" s="42">
        <v>4000</v>
      </c>
      <c r="I96" s="182">
        <f t="shared" si="1"/>
        <v>103.40192327577293</v>
      </c>
    </row>
    <row r="97" spans="2:9" ht="15" customHeight="1">
      <c r="B97" s="23"/>
      <c r="C97" s="24"/>
      <c r="D97" s="39"/>
      <c r="E97" s="29" t="s">
        <v>37</v>
      </c>
      <c r="F97" s="42">
        <v>500</v>
      </c>
      <c r="G97" s="86">
        <v>490.5</v>
      </c>
      <c r="H97" s="42">
        <v>600</v>
      </c>
      <c r="I97" s="182">
        <f t="shared" si="1"/>
        <v>122.32415902140671</v>
      </c>
    </row>
    <row r="98" spans="2:9" ht="15" customHeight="1">
      <c r="B98" s="23"/>
      <c r="C98" s="24"/>
      <c r="D98" s="39"/>
      <c r="E98" s="29" t="s">
        <v>38</v>
      </c>
      <c r="F98" s="42">
        <v>3500</v>
      </c>
      <c r="G98" s="86">
        <v>3381.46</v>
      </c>
      <c r="H98" s="42">
        <v>3800</v>
      </c>
      <c r="I98" s="182">
        <f t="shared" si="1"/>
        <v>112.37749374530527</v>
      </c>
    </row>
    <row r="99" spans="2:9" ht="15" customHeight="1">
      <c r="B99" s="23"/>
      <c r="C99" s="24"/>
      <c r="D99" s="39"/>
      <c r="E99" s="29" t="s">
        <v>39</v>
      </c>
      <c r="F99" s="42">
        <v>2000</v>
      </c>
      <c r="G99" s="86">
        <v>960</v>
      </c>
      <c r="H99" s="42">
        <v>2300</v>
      </c>
      <c r="I99" s="182">
        <f t="shared" si="1"/>
        <v>239.58333333333334</v>
      </c>
    </row>
    <row r="100" spans="2:9" ht="15" customHeight="1">
      <c r="B100" s="23"/>
      <c r="C100" s="24"/>
      <c r="D100" s="39"/>
      <c r="E100" s="29" t="s">
        <v>40</v>
      </c>
      <c r="F100" s="42">
        <v>2794</v>
      </c>
      <c r="G100" s="86">
        <v>2040.37</v>
      </c>
      <c r="H100" s="42">
        <v>2100</v>
      </c>
      <c r="I100" s="182">
        <f t="shared" si="1"/>
        <v>102.92250915275172</v>
      </c>
    </row>
    <row r="101" spans="2:9" ht="15" customHeight="1">
      <c r="B101" s="23"/>
      <c r="C101" s="24"/>
      <c r="D101" s="39"/>
      <c r="E101" s="29" t="s">
        <v>41</v>
      </c>
      <c r="F101" s="42">
        <v>2000</v>
      </c>
      <c r="G101" s="86">
        <v>1077</v>
      </c>
      <c r="H101" s="42">
        <v>1800</v>
      </c>
      <c r="I101" s="182">
        <f t="shared" si="1"/>
        <v>167.13091922005572</v>
      </c>
    </row>
    <row r="102" spans="2:9" ht="15" customHeight="1">
      <c r="B102" s="23"/>
      <c r="C102" s="24"/>
      <c r="D102" s="39"/>
      <c r="E102" s="29" t="s">
        <v>42</v>
      </c>
      <c r="F102" s="42">
        <v>10906</v>
      </c>
      <c r="G102" s="86">
        <v>10906</v>
      </c>
      <c r="H102" s="42">
        <v>0</v>
      </c>
      <c r="I102" s="182">
        <f t="shared" si="1"/>
        <v>0</v>
      </c>
    </row>
    <row r="103" spans="2:9" ht="15" customHeight="1">
      <c r="B103" s="23"/>
      <c r="C103" s="24"/>
      <c r="D103" s="39"/>
      <c r="E103" s="29" t="s">
        <v>43</v>
      </c>
      <c r="F103" s="42">
        <v>10500</v>
      </c>
      <c r="G103" s="86">
        <v>10317.84</v>
      </c>
      <c r="H103" s="42">
        <v>10850</v>
      </c>
      <c r="I103" s="182">
        <f t="shared" si="1"/>
        <v>105.1576686593318</v>
      </c>
    </row>
    <row r="104" spans="2:9" ht="15" customHeight="1">
      <c r="B104" s="23"/>
      <c r="C104" s="24"/>
      <c r="D104" s="39"/>
      <c r="E104" s="29" t="s">
        <v>44</v>
      </c>
      <c r="F104" s="42">
        <v>500</v>
      </c>
      <c r="G104" s="86">
        <v>388.15</v>
      </c>
      <c r="H104" s="42">
        <v>600</v>
      </c>
      <c r="I104" s="182">
        <f t="shared" si="1"/>
        <v>154.57941517454594</v>
      </c>
    </row>
    <row r="105" spans="2:9" ht="15" customHeight="1">
      <c r="B105" s="23"/>
      <c r="C105" s="24"/>
      <c r="D105" s="39"/>
      <c r="E105" s="29" t="s">
        <v>45</v>
      </c>
      <c r="F105" s="42">
        <v>4500</v>
      </c>
      <c r="G105" s="86">
        <v>3118.82</v>
      </c>
      <c r="H105" s="42">
        <v>5000</v>
      </c>
      <c r="I105" s="182">
        <f t="shared" si="1"/>
        <v>160.31704298420556</v>
      </c>
    </row>
    <row r="106" spans="2:9" ht="15" customHeight="1">
      <c r="B106" s="23"/>
      <c r="C106" s="24"/>
      <c r="D106" s="39"/>
      <c r="E106" s="29" t="s">
        <v>46</v>
      </c>
      <c r="F106" s="42">
        <v>800</v>
      </c>
      <c r="G106" s="86">
        <v>239.13</v>
      </c>
      <c r="H106" s="42">
        <v>800</v>
      </c>
      <c r="I106" s="182">
        <f t="shared" si="1"/>
        <v>334.54606281102326</v>
      </c>
    </row>
    <row r="107" spans="2:9" ht="15" customHeight="1" thickBot="1">
      <c r="B107" s="30"/>
      <c r="C107" s="31"/>
      <c r="D107" s="44"/>
      <c r="E107" s="32" t="s">
        <v>47</v>
      </c>
      <c r="F107" s="111">
        <v>2000</v>
      </c>
      <c r="G107" s="155">
        <v>1202.05</v>
      </c>
      <c r="H107" s="111">
        <v>2050</v>
      </c>
      <c r="I107" s="113">
        <f t="shared" si="1"/>
        <v>170.54199076577515</v>
      </c>
    </row>
    <row r="108" spans="2:9" s="82" customFormat="1" ht="18.75" customHeight="1" thickBot="1">
      <c r="B108" s="34">
        <v>801</v>
      </c>
      <c r="C108" s="35">
        <v>80101</v>
      </c>
      <c r="D108" s="35">
        <v>4410</v>
      </c>
      <c r="E108" s="79" t="s">
        <v>48</v>
      </c>
      <c r="F108" s="135">
        <v>4600</v>
      </c>
      <c r="G108" s="136">
        <v>3407.94</v>
      </c>
      <c r="H108" s="156">
        <v>4600</v>
      </c>
      <c r="I108" s="80">
        <f t="shared" si="1"/>
        <v>134.97890221071967</v>
      </c>
    </row>
    <row r="109" spans="2:9" s="82" customFormat="1" ht="15.75" customHeight="1" thickBot="1">
      <c r="B109" s="34">
        <v>801</v>
      </c>
      <c r="C109" s="35">
        <v>80101</v>
      </c>
      <c r="D109" s="35">
        <v>4430</v>
      </c>
      <c r="E109" s="79" t="s">
        <v>49</v>
      </c>
      <c r="F109" s="135">
        <v>2000</v>
      </c>
      <c r="G109" s="136">
        <v>1652</v>
      </c>
      <c r="H109" s="156">
        <v>2000</v>
      </c>
      <c r="I109" s="80">
        <f t="shared" si="1"/>
        <v>121.06537530266344</v>
      </c>
    </row>
    <row r="110" spans="2:9" s="82" customFormat="1" ht="18" customHeight="1" thickBot="1">
      <c r="B110" s="34">
        <v>801</v>
      </c>
      <c r="C110" s="35">
        <v>80101</v>
      </c>
      <c r="D110" s="35">
        <v>4440</v>
      </c>
      <c r="E110" s="79" t="s">
        <v>50</v>
      </c>
      <c r="F110" s="135">
        <v>20150</v>
      </c>
      <c r="G110" s="136">
        <v>20150</v>
      </c>
      <c r="H110" s="156">
        <v>24900</v>
      </c>
      <c r="I110" s="80">
        <f t="shared" si="1"/>
        <v>123.57320099255583</v>
      </c>
    </row>
    <row r="111" spans="2:9" s="82" customFormat="1" ht="18" customHeight="1" thickBot="1">
      <c r="B111" s="184"/>
      <c r="C111" s="185"/>
      <c r="D111" s="186"/>
      <c r="E111" s="36"/>
      <c r="F111" s="131"/>
      <c r="G111" s="132"/>
      <c r="H111" s="154"/>
      <c r="I111" s="167"/>
    </row>
    <row r="112" spans="2:9" s="82" customFormat="1" ht="18" customHeight="1" thickBot="1">
      <c r="B112" s="158"/>
      <c r="C112" s="159"/>
      <c r="D112" s="45">
        <v>6060</v>
      </c>
      <c r="E112" s="160" t="s">
        <v>51</v>
      </c>
      <c r="F112" s="137">
        <v>9500</v>
      </c>
      <c r="G112" s="138">
        <v>0</v>
      </c>
      <c r="H112" s="137">
        <v>0</v>
      </c>
      <c r="I112" s="139" t="e">
        <f t="shared" si="1"/>
        <v>#DIV/0!</v>
      </c>
    </row>
    <row r="113" spans="2:9" s="82" customFormat="1" ht="18" customHeight="1" thickBot="1">
      <c r="B113" s="187"/>
      <c r="C113" s="188"/>
      <c r="D113" s="189"/>
      <c r="E113" s="163"/>
      <c r="F113" s="133"/>
      <c r="G113" s="134"/>
      <c r="H113" s="164"/>
      <c r="I113" s="80"/>
    </row>
    <row r="114" spans="2:9" s="165" customFormat="1" ht="25.5" customHeight="1" thickBot="1">
      <c r="B114" s="161">
        <v>801</v>
      </c>
      <c r="C114" s="162">
        <v>80101</v>
      </c>
      <c r="D114" s="162"/>
      <c r="E114" s="166" t="s">
        <v>52</v>
      </c>
      <c r="F114" s="87">
        <f>F9+F17+F18+F45+F51+F57+F63+F72+F73+F80+F86+F93+F108+F109+F110+F112</f>
        <v>706254</v>
      </c>
      <c r="G114" s="87">
        <f>G9+G17+G18+G45+G51+G57+G63+G72+G73+G80+G86+G93+G108+G109+G110+G112</f>
        <v>667250.02</v>
      </c>
      <c r="H114" s="87">
        <f>H9+H17+H18+H45+H51+H57+H63+H72+H73+H80+H86+H93+H108+H109+H110+H112</f>
        <v>757100</v>
      </c>
      <c r="I114" s="80">
        <f t="shared" si="1"/>
        <v>113.46571409619442</v>
      </c>
    </row>
    <row r="115" spans="2:9" s="82" customFormat="1" ht="27.75" customHeight="1" thickBot="1">
      <c r="B115" s="54"/>
      <c r="C115" s="55"/>
      <c r="D115" s="56"/>
      <c r="E115" s="57"/>
      <c r="F115" s="131"/>
      <c r="G115" s="132"/>
      <c r="H115" s="154"/>
      <c r="I115" s="168"/>
    </row>
    <row r="116" spans="2:9" s="82" customFormat="1" ht="18" customHeight="1" thickBot="1">
      <c r="B116" s="34">
        <v>801</v>
      </c>
      <c r="C116" s="35">
        <v>80104</v>
      </c>
      <c r="D116" s="35">
        <v>3020</v>
      </c>
      <c r="E116" s="52" t="s">
        <v>90</v>
      </c>
      <c r="F116" s="87">
        <f>SUM(F117:F118)</f>
        <v>2540</v>
      </c>
      <c r="G116" s="87">
        <f>SUM(G117:G118)</f>
        <v>2539.63</v>
      </c>
      <c r="H116" s="87">
        <f>SUM(H117:H118)</f>
        <v>0</v>
      </c>
      <c r="I116" s="80">
        <f t="shared" si="1"/>
        <v>0</v>
      </c>
    </row>
    <row r="117" spans="2:9" s="82" customFormat="1" ht="18" customHeight="1" thickBot="1">
      <c r="B117" s="190"/>
      <c r="C117" s="191"/>
      <c r="D117" s="48"/>
      <c r="E117" s="59" t="s">
        <v>53</v>
      </c>
      <c r="F117" s="18">
        <v>1118</v>
      </c>
      <c r="G117" s="19">
        <v>1118</v>
      </c>
      <c r="H117" s="170"/>
      <c r="I117" s="171">
        <f t="shared" si="1"/>
        <v>0</v>
      </c>
    </row>
    <row r="118" spans="2:9" s="82" customFormat="1" ht="18" customHeight="1">
      <c r="B118" s="192"/>
      <c r="C118" s="72"/>
      <c r="D118" s="39"/>
      <c r="E118" s="42" t="s">
        <v>54</v>
      </c>
      <c r="F118" s="196">
        <v>1422</v>
      </c>
      <c r="G118" s="196">
        <v>1421.63</v>
      </c>
      <c r="H118" s="197"/>
      <c r="I118" s="198">
        <f t="shared" si="1"/>
        <v>0</v>
      </c>
    </row>
    <row r="119" spans="2:9" s="82" customFormat="1" ht="18" customHeight="1">
      <c r="B119" s="192"/>
      <c r="C119" s="72"/>
      <c r="D119" s="39"/>
      <c r="E119" s="42"/>
      <c r="F119" s="199"/>
      <c r="G119" s="199"/>
      <c r="H119" s="200"/>
      <c r="I119" s="201"/>
    </row>
    <row r="120" spans="2:9" s="82" customFormat="1" ht="18" customHeight="1" thickBot="1">
      <c r="B120" s="193"/>
      <c r="C120" s="194"/>
      <c r="D120" s="44"/>
      <c r="E120" s="110"/>
      <c r="F120" s="18"/>
      <c r="G120" s="19"/>
      <c r="H120" s="170"/>
      <c r="I120" s="195"/>
    </row>
    <row r="121" spans="2:9" s="82" customFormat="1" ht="18" customHeight="1" thickBot="1">
      <c r="B121" s="34"/>
      <c r="C121" s="60"/>
      <c r="D121" s="35">
        <v>4010</v>
      </c>
      <c r="E121" s="58" t="s">
        <v>55</v>
      </c>
      <c r="F121" s="140">
        <v>21040</v>
      </c>
      <c r="G121" s="141">
        <v>20918.14</v>
      </c>
      <c r="H121" s="87"/>
      <c r="I121" s="128">
        <f t="shared" si="1"/>
        <v>0</v>
      </c>
    </row>
    <row r="122" spans="2:9" s="82" customFormat="1" ht="18" customHeight="1" thickBot="1">
      <c r="B122" s="61"/>
      <c r="C122" s="60"/>
      <c r="D122" s="35">
        <v>4040</v>
      </c>
      <c r="E122" s="58" t="s">
        <v>8</v>
      </c>
      <c r="F122" s="140">
        <v>1600</v>
      </c>
      <c r="G122" s="141">
        <v>1587.77</v>
      </c>
      <c r="H122" s="87"/>
      <c r="I122" s="128">
        <f t="shared" si="1"/>
        <v>0</v>
      </c>
    </row>
    <row r="123" spans="2:9" ht="15" customHeight="1" thickBot="1">
      <c r="B123" s="61"/>
      <c r="C123" s="60"/>
      <c r="D123" s="35">
        <v>4110</v>
      </c>
      <c r="E123" s="58" t="s">
        <v>56</v>
      </c>
      <c r="F123" s="140">
        <v>4520</v>
      </c>
      <c r="G123" s="141">
        <v>4482.8</v>
      </c>
      <c r="H123" s="87"/>
      <c r="I123" s="128">
        <f t="shared" si="1"/>
        <v>0</v>
      </c>
    </row>
    <row r="124" spans="2:9" ht="15" customHeight="1" thickBot="1">
      <c r="B124" s="61"/>
      <c r="C124" s="60"/>
      <c r="D124" s="35">
        <v>4120</v>
      </c>
      <c r="E124" s="58" t="s">
        <v>11</v>
      </c>
      <c r="F124" s="140">
        <v>720</v>
      </c>
      <c r="G124" s="141">
        <v>610.79</v>
      </c>
      <c r="H124" s="87"/>
      <c r="I124" s="128">
        <f t="shared" si="1"/>
        <v>0</v>
      </c>
    </row>
    <row r="125" spans="2:9" ht="15" customHeight="1" thickBot="1">
      <c r="B125" s="61"/>
      <c r="C125" s="60"/>
      <c r="D125" s="35">
        <v>4440</v>
      </c>
      <c r="E125" s="62" t="s">
        <v>57</v>
      </c>
      <c r="F125" s="140">
        <v>1560</v>
      </c>
      <c r="G125" s="141">
        <v>1560</v>
      </c>
      <c r="H125" s="87"/>
      <c r="I125" s="128">
        <f t="shared" si="1"/>
        <v>0</v>
      </c>
    </row>
    <row r="126" spans="2:9" ht="15" customHeight="1" thickBot="1">
      <c r="B126" s="34">
        <v>801</v>
      </c>
      <c r="C126" s="35">
        <v>80104</v>
      </c>
      <c r="D126" s="35"/>
      <c r="E126" s="52" t="s">
        <v>58</v>
      </c>
      <c r="F126" s="169">
        <f>SUM(F121:F125)+F116</f>
        <v>31980</v>
      </c>
      <c r="G126" s="169">
        <f>SUM(G121:G125)+G116</f>
        <v>31699.13</v>
      </c>
      <c r="H126" s="169">
        <f>SUM(H121:H125)+H116</f>
        <v>0</v>
      </c>
      <c r="I126" s="128">
        <f t="shared" si="1"/>
        <v>0</v>
      </c>
    </row>
    <row r="127" spans="2:9" ht="15" customHeight="1" thickBot="1">
      <c r="B127" s="63"/>
      <c r="C127" s="56"/>
      <c r="D127" s="56"/>
      <c r="E127" s="64"/>
      <c r="F127" s="20"/>
      <c r="G127" s="19"/>
      <c r="H127" s="17"/>
      <c r="I127" s="150"/>
    </row>
    <row r="128" spans="2:9" ht="15" customHeight="1" thickBot="1">
      <c r="B128" s="34">
        <v>801</v>
      </c>
      <c r="C128" s="35">
        <v>80146</v>
      </c>
      <c r="D128" s="35">
        <v>4300</v>
      </c>
      <c r="E128" s="52" t="s">
        <v>59</v>
      </c>
      <c r="F128" s="87">
        <v>1500</v>
      </c>
      <c r="G128" s="148">
        <v>995</v>
      </c>
      <c r="H128" s="179">
        <v>2000</v>
      </c>
      <c r="I128" s="80">
        <f t="shared" si="1"/>
        <v>201.00502512562812</v>
      </c>
    </row>
    <row r="129" spans="2:9" ht="15" customHeight="1" thickBot="1">
      <c r="B129" s="34">
        <v>801</v>
      </c>
      <c r="C129" s="35">
        <v>80146</v>
      </c>
      <c r="D129" s="35">
        <v>4410</v>
      </c>
      <c r="E129" s="52" t="s">
        <v>91</v>
      </c>
      <c r="F129" s="87">
        <v>1000</v>
      </c>
      <c r="G129" s="148">
        <v>929.93</v>
      </c>
      <c r="H129" s="179">
        <v>1200</v>
      </c>
      <c r="I129" s="80">
        <f t="shared" si="1"/>
        <v>129.04197090103557</v>
      </c>
    </row>
    <row r="130" spans="2:9" ht="15" customHeight="1" thickBot="1">
      <c r="B130" s="63"/>
      <c r="C130" s="35"/>
      <c r="D130" s="35"/>
      <c r="E130" s="37" t="s">
        <v>95</v>
      </c>
      <c r="F130" s="180">
        <f>SUM(F128:F129)</f>
        <v>2500</v>
      </c>
      <c r="G130" s="180">
        <f>SUM(G128:G129)</f>
        <v>1924.9299999999998</v>
      </c>
      <c r="H130" s="180">
        <f>SUM(H128:H129)</f>
        <v>3200</v>
      </c>
      <c r="I130" s="80">
        <f t="shared" si="1"/>
        <v>166.23981131781417</v>
      </c>
    </row>
    <row r="131" spans="2:9" ht="15" customHeight="1" thickBot="1">
      <c r="B131" s="63"/>
      <c r="C131" s="207"/>
      <c r="D131" s="185"/>
      <c r="E131" s="208"/>
      <c r="F131" s="20"/>
      <c r="G131" s="19"/>
      <c r="H131" s="17"/>
      <c r="I131" s="167"/>
    </row>
    <row r="132" spans="2:27" ht="21" customHeight="1" thickBot="1" thickTop="1">
      <c r="B132" s="209"/>
      <c r="C132" s="202"/>
      <c r="D132" s="202"/>
      <c r="E132" s="203" t="s">
        <v>60</v>
      </c>
      <c r="F132" s="87">
        <f>F114+F126+F130</f>
        <v>740734</v>
      </c>
      <c r="G132" s="87">
        <f>G114+G126+G130</f>
        <v>700874.0800000001</v>
      </c>
      <c r="H132" s="87">
        <f>H114+H126+H130</f>
        <v>760300</v>
      </c>
      <c r="I132" s="80">
        <f t="shared" si="1"/>
        <v>108.47882974927533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2:27" ht="21" customHeight="1" thickBot="1">
      <c r="B133" s="178"/>
      <c r="C133" s="204"/>
      <c r="D133" s="205"/>
      <c r="E133" s="206"/>
      <c r="F133" s="149"/>
      <c r="G133" s="149"/>
      <c r="H133" s="149"/>
      <c r="I133" s="168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2:9" ht="15.75" thickBot="1">
      <c r="B134" s="177">
        <v>854</v>
      </c>
      <c r="C134" s="36">
        <v>85412</v>
      </c>
      <c r="D134" s="36">
        <v>4110</v>
      </c>
      <c r="E134" s="79" t="s">
        <v>56</v>
      </c>
      <c r="F134" s="53">
        <v>400</v>
      </c>
      <c r="G134" s="53">
        <v>377.79</v>
      </c>
      <c r="H134" s="53"/>
      <c r="I134" s="80">
        <f t="shared" si="1"/>
        <v>0</v>
      </c>
    </row>
    <row r="135" spans="2:9" ht="15.75" thickBot="1">
      <c r="B135" s="177">
        <v>854</v>
      </c>
      <c r="C135" s="36">
        <v>85412</v>
      </c>
      <c r="D135" s="36">
        <v>4120</v>
      </c>
      <c r="E135" s="79" t="s">
        <v>11</v>
      </c>
      <c r="F135" s="53">
        <v>60</v>
      </c>
      <c r="G135" s="53">
        <v>51.45</v>
      </c>
      <c r="H135" s="53"/>
      <c r="I135" s="80">
        <f t="shared" si="1"/>
        <v>0</v>
      </c>
    </row>
    <row r="136" spans="2:9" ht="15.75" thickBot="1">
      <c r="B136" s="177">
        <v>854</v>
      </c>
      <c r="C136" s="36">
        <v>85412</v>
      </c>
      <c r="D136" s="36">
        <v>4210</v>
      </c>
      <c r="E136" s="79" t="s">
        <v>97</v>
      </c>
      <c r="F136" s="53">
        <v>4000</v>
      </c>
      <c r="G136" s="53">
        <v>4796.69</v>
      </c>
      <c r="H136" s="53"/>
      <c r="I136" s="80">
        <f t="shared" si="1"/>
        <v>0</v>
      </c>
    </row>
    <row r="137" spans="2:9" ht="15.75" thickBot="1">
      <c r="B137" s="177">
        <v>854</v>
      </c>
      <c r="C137" s="36">
        <v>85412</v>
      </c>
      <c r="D137" s="36">
        <v>4260</v>
      </c>
      <c r="E137" s="79" t="s">
        <v>98</v>
      </c>
      <c r="F137" s="53">
        <v>3300</v>
      </c>
      <c r="G137" s="53">
        <v>2953.61</v>
      </c>
      <c r="H137" s="53"/>
      <c r="I137" s="80">
        <f t="shared" si="1"/>
        <v>0</v>
      </c>
    </row>
    <row r="138" spans="2:9" ht="15.75" thickBot="1">
      <c r="B138" s="177">
        <v>854</v>
      </c>
      <c r="C138" s="36">
        <v>85412</v>
      </c>
      <c r="D138" s="36">
        <v>4300</v>
      </c>
      <c r="E138" s="79" t="s">
        <v>99</v>
      </c>
      <c r="F138" s="53">
        <v>8700</v>
      </c>
      <c r="G138" s="53">
        <v>8150.02</v>
      </c>
      <c r="H138" s="53"/>
      <c r="I138" s="80">
        <f t="shared" si="1"/>
        <v>0</v>
      </c>
    </row>
    <row r="139" spans="2:9" ht="20.25" customHeight="1" thickBot="1">
      <c r="B139" s="177">
        <v>854</v>
      </c>
      <c r="C139" s="36">
        <v>85412</v>
      </c>
      <c r="D139" s="36"/>
      <c r="E139" s="79" t="s">
        <v>100</v>
      </c>
      <c r="F139" s="53">
        <f>SUM(F134:F138)</f>
        <v>16460</v>
      </c>
      <c r="G139" s="53">
        <f>SUM(G134:G138)</f>
        <v>16329.56</v>
      </c>
      <c r="H139" s="53"/>
      <c r="I139" s="80">
        <f t="shared" si="1"/>
        <v>0</v>
      </c>
    </row>
    <row r="140" spans="2:9" ht="15.75" thickBot="1">
      <c r="B140" s="176"/>
      <c r="C140" s="79"/>
      <c r="D140" s="79"/>
      <c r="E140" s="79"/>
      <c r="F140" s="79"/>
      <c r="G140" s="79"/>
      <c r="H140" s="79"/>
      <c r="I140" s="80"/>
    </row>
    <row r="141" spans="2:9" ht="25.5" customHeight="1" thickBot="1">
      <c r="B141" s="210"/>
      <c r="C141" s="211"/>
      <c r="D141" s="211"/>
      <c r="E141" s="212" t="s">
        <v>106</v>
      </c>
      <c r="F141" s="87">
        <f>F132+F139</f>
        <v>757194</v>
      </c>
      <c r="G141" s="87">
        <f>G132+G139</f>
        <v>717203.6400000001</v>
      </c>
      <c r="H141" s="87">
        <f>H132+H139</f>
        <v>760300</v>
      </c>
      <c r="I141" s="80">
        <f t="shared" si="1"/>
        <v>106.00894328980257</v>
      </c>
    </row>
    <row r="142" spans="2:9" ht="23.25" customHeight="1">
      <c r="B142" s="173"/>
      <c r="C142" s="173"/>
      <c r="D142" s="173"/>
      <c r="E142" s="218"/>
      <c r="F142" s="219"/>
      <c r="G142" s="219"/>
      <c r="H142" s="219"/>
      <c r="I142" s="220"/>
    </row>
    <row r="143" ht="12.75" hidden="1"/>
    <row r="144" ht="32.25" customHeight="1">
      <c r="E144" s="221" t="s">
        <v>111</v>
      </c>
    </row>
    <row r="145" ht="6" customHeight="1" thickBot="1">
      <c r="E145" s="214"/>
    </row>
    <row r="146" spans="2:9" s="82" customFormat="1" ht="18.75" customHeight="1" thickBot="1">
      <c r="B146" s="34">
        <v>801</v>
      </c>
      <c r="C146" s="35">
        <v>80101</v>
      </c>
      <c r="D146" s="213" t="s">
        <v>107</v>
      </c>
      <c r="E146" s="79" t="s">
        <v>108</v>
      </c>
      <c r="F146" s="135">
        <v>7200</v>
      </c>
      <c r="G146" s="136">
        <v>10315.14</v>
      </c>
      <c r="H146" s="156">
        <v>10900</v>
      </c>
      <c r="I146" s="80">
        <f>H146/G146*100</f>
        <v>105.66991819791103</v>
      </c>
    </row>
    <row r="147" spans="2:9" s="82" customFormat="1" ht="15.75" customHeight="1" thickBot="1">
      <c r="B147" s="34">
        <v>801</v>
      </c>
      <c r="C147" s="35">
        <v>80101</v>
      </c>
      <c r="D147" s="213" t="s">
        <v>109</v>
      </c>
      <c r="E147" s="79" t="s">
        <v>110</v>
      </c>
      <c r="F147" s="135">
        <v>40140</v>
      </c>
      <c r="G147" s="136">
        <v>36877.5</v>
      </c>
      <c r="H147" s="156">
        <v>36180</v>
      </c>
      <c r="I147" s="80">
        <f>H147/G147*100</f>
        <v>98.10860280658939</v>
      </c>
    </row>
    <row r="148" spans="2:9" s="82" customFormat="1" ht="15.75" customHeight="1" thickBot="1">
      <c r="B148" s="184">
        <v>801</v>
      </c>
      <c r="C148" s="185">
        <v>80101</v>
      </c>
      <c r="D148" s="217" t="s">
        <v>129</v>
      </c>
      <c r="E148" s="79" t="s">
        <v>130</v>
      </c>
      <c r="F148" s="135"/>
      <c r="G148" s="136">
        <v>115.36</v>
      </c>
      <c r="H148" s="156"/>
      <c r="I148" s="80"/>
    </row>
    <row r="149" spans="2:9" s="82" customFormat="1" ht="15.75" customHeight="1" thickBot="1">
      <c r="B149" s="184">
        <v>854</v>
      </c>
      <c r="C149" s="185">
        <v>85412</v>
      </c>
      <c r="D149" s="217" t="s">
        <v>109</v>
      </c>
      <c r="E149" s="79" t="s">
        <v>113</v>
      </c>
      <c r="F149" s="135">
        <v>41850</v>
      </c>
      <c r="G149" s="136">
        <v>41857.5</v>
      </c>
      <c r="H149" s="156"/>
      <c r="I149" s="80"/>
    </row>
    <row r="150" spans="2:9" s="82" customFormat="1" ht="18" customHeight="1" thickBot="1">
      <c r="B150" s="184"/>
      <c r="C150" s="185"/>
      <c r="D150" s="186"/>
      <c r="E150" s="215" t="s">
        <v>112</v>
      </c>
      <c r="F150" s="216">
        <f>SUM(F146:F149)</f>
        <v>89190</v>
      </c>
      <c r="G150" s="216">
        <f>SUM(G146:G149)</f>
        <v>89165.5</v>
      </c>
      <c r="H150" s="216">
        <f>SUM(H146:H149)</f>
        <v>47080</v>
      </c>
      <c r="I150" s="80">
        <f>H150/G150*100</f>
        <v>52.800690850160656</v>
      </c>
    </row>
  </sheetData>
  <mergeCells count="9">
    <mergeCell ref="E6:E7"/>
    <mergeCell ref="I9:I10"/>
    <mergeCell ref="B9:B10"/>
    <mergeCell ref="E9:E10"/>
    <mergeCell ref="D9:D10"/>
    <mergeCell ref="C9:C10"/>
    <mergeCell ref="F9:F10"/>
    <mergeCell ref="G9:G10"/>
    <mergeCell ref="H9:H10"/>
  </mergeCells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Marta Trojan</cp:lastModifiedBy>
  <cp:lastPrinted>2003-12-31T21:18:05Z</cp:lastPrinted>
  <dcterms:modified xsi:type="dcterms:W3CDTF">2004-03-12T10:37:08Z</dcterms:modified>
  <cp:category/>
  <cp:version/>
  <cp:contentType/>
  <cp:contentStatus/>
</cp:coreProperties>
</file>